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985" tabRatio="735" activeTab="9"/>
  </bookViews>
  <sheets>
    <sheet name="1-1" sheetId="1" r:id="rId1"/>
    <sheet name="1-2" sheetId="2" r:id="rId2"/>
    <sheet name="1-3" sheetId="3" r:id="rId3"/>
    <sheet name="1-4" sheetId="4" r:id="rId4"/>
    <sheet name="1-5" sheetId="5" r:id="rId5"/>
    <sheet name="1-6" sheetId="6" r:id="rId6"/>
    <sheet name="1-7" sheetId="7" r:id="rId7"/>
    <sheet name="1-8" sheetId="8" r:id="rId8"/>
    <sheet name="1-9" sheetId="9" r:id="rId9"/>
    <sheet name="1-10" sheetId="10" r:id="rId10"/>
    <sheet name="1-12预计" sheetId="11" r:id="rId11"/>
    <sheet name="1-12预计0" sheetId="12" r:id="rId12"/>
  </sheets>
  <externalReferences>
    <externalReference r:id="rId15"/>
  </externalReferences>
  <definedNames>
    <definedName name="_xlnm.Print_Area" localSheetId="6">'1-7'!$A$1:$K$21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A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规上产值69946万元，增长10.4%</t>
        </r>
      </text>
    </comment>
  </commentList>
</comments>
</file>

<file path=xl/sharedStrings.xml><?xml version="1.0" encoding="utf-8"?>
<sst xmlns="http://schemas.openxmlformats.org/spreadsheetml/2006/main" count="561" uniqueCount="173">
  <si>
    <t>永泰县主要经济指标统计快报</t>
  </si>
  <si>
    <r>
      <t xml:space="preserve"> </t>
    </r>
    <r>
      <rPr>
        <b/>
        <sz val="14"/>
        <rFont val="Times New Roman"/>
        <family val="1"/>
      </rPr>
      <t xml:space="preserve">  </t>
    </r>
    <r>
      <rPr>
        <b/>
        <sz val="14"/>
        <rFont val="隶书"/>
        <family val="3"/>
      </rPr>
      <t>2017</t>
    </r>
    <r>
      <rPr>
        <b/>
        <sz val="14"/>
        <rFont val="宋体"/>
        <family val="0"/>
      </rPr>
      <t>年</t>
    </r>
    <r>
      <rPr>
        <b/>
        <sz val="14"/>
        <rFont val="隶书"/>
        <family val="3"/>
      </rPr>
      <t>1</t>
    </r>
    <r>
      <rPr>
        <b/>
        <sz val="14"/>
        <rFont val="宋体"/>
        <family val="0"/>
      </rPr>
      <t>月份</t>
    </r>
  </si>
  <si>
    <r>
      <t xml:space="preserve"> </t>
    </r>
    <r>
      <rPr>
        <sz val="18"/>
        <rFont val="永中宋体"/>
        <family val="0"/>
      </rPr>
      <t>永泰县统计局</t>
    </r>
  </si>
  <si>
    <t>累计</t>
  </si>
  <si>
    <t>增长％</t>
  </si>
  <si>
    <r>
      <t>一、工业（万元）</t>
    </r>
    <r>
      <rPr>
        <b/>
        <sz val="12"/>
        <rFont val="华文行楷"/>
        <family val="0"/>
      </rPr>
      <t xml:space="preserve">                                                                                                              </t>
    </r>
  </si>
  <si>
    <t>六、财政金融（万元）</t>
  </si>
  <si>
    <t>规模以上工业产值 (现价)</t>
  </si>
  <si>
    <t>含基金财政总收入</t>
  </si>
  <si>
    <t>二、固定资产投资（万元）</t>
  </si>
  <si>
    <t>　财政总收入</t>
  </si>
  <si>
    <t>全社会固定资产投资总额</t>
  </si>
  <si>
    <t xml:space="preserve">    地方财政收入</t>
  </si>
  <si>
    <t xml:space="preserve">    项目</t>
  </si>
  <si>
    <t xml:space="preserve">      税收收入</t>
  </si>
  <si>
    <t xml:space="preserve">    房地产投资</t>
  </si>
  <si>
    <t xml:space="preserve">    中央级收入</t>
  </si>
  <si>
    <t>三、国内贸易（万元）</t>
  </si>
  <si>
    <t>财政支出总计</t>
  </si>
  <si>
    <t>社会消费品零售总额</t>
  </si>
  <si>
    <t xml:space="preserve">  公共财政预算性支出</t>
  </si>
  <si>
    <t>四、建筑业产值（万元）</t>
  </si>
  <si>
    <t xml:space="preserve">     一般公共服务</t>
  </si>
  <si>
    <t>建筑业总产值</t>
  </si>
  <si>
    <t>银行人民币各项存款余额</t>
  </si>
  <si>
    <t>五、内、外经济</t>
  </si>
  <si>
    <t xml:space="preserve">   住户储蓄存款</t>
  </si>
  <si>
    <t>内资实际到资（万元）</t>
  </si>
  <si>
    <t>银行各项贷款余额</t>
  </si>
  <si>
    <t>实际利用外资（万美元）</t>
  </si>
  <si>
    <r>
      <t>七、物价</t>
    </r>
    <r>
      <rPr>
        <b/>
        <sz val="12"/>
        <rFont val="华文行楷"/>
        <family val="0"/>
      </rPr>
      <t>(%)</t>
    </r>
  </si>
  <si>
    <r>
      <t>出口总值</t>
    </r>
    <r>
      <rPr>
        <sz val="10"/>
        <rFont val="宋体"/>
        <family val="0"/>
      </rPr>
      <t>（万美元）</t>
    </r>
  </si>
  <si>
    <t>居民消费价格总指数</t>
  </si>
  <si>
    <r>
      <t xml:space="preserve"> </t>
    </r>
    <r>
      <rPr>
        <b/>
        <sz val="14"/>
        <rFont val="Times New Roman"/>
        <family val="1"/>
      </rPr>
      <t xml:space="preserve">  </t>
    </r>
    <r>
      <rPr>
        <b/>
        <sz val="14"/>
        <rFont val="隶书"/>
        <family val="3"/>
      </rPr>
      <t>2017</t>
    </r>
    <r>
      <rPr>
        <b/>
        <sz val="14"/>
        <rFont val="宋体"/>
        <family val="0"/>
      </rPr>
      <t>年</t>
    </r>
    <r>
      <rPr>
        <b/>
        <sz val="14"/>
        <rFont val="隶书"/>
        <family val="3"/>
      </rPr>
      <t>1-2</t>
    </r>
    <r>
      <rPr>
        <b/>
        <sz val="14"/>
        <rFont val="宋体"/>
        <family val="0"/>
      </rPr>
      <t>月份</t>
    </r>
  </si>
  <si>
    <t>预期目标</t>
  </si>
  <si>
    <r>
      <t>占预期目</t>
    </r>
    <r>
      <rPr>
        <sz val="11"/>
        <rFont val="华文行楷"/>
        <family val="0"/>
      </rPr>
      <t xml:space="preserve">
</t>
    </r>
    <r>
      <rPr>
        <sz val="11"/>
        <rFont val="宋体"/>
        <family val="0"/>
      </rPr>
      <t>标</t>
    </r>
    <r>
      <rPr>
        <sz val="11"/>
        <rFont val="华文行楷"/>
        <family val="0"/>
      </rPr>
      <t xml:space="preserve"> (%)</t>
    </r>
  </si>
  <si>
    <t>规模以上工业增加值</t>
  </si>
  <si>
    <t>　财政总收入(同口径)</t>
  </si>
  <si>
    <t>固定资产投资总额</t>
  </si>
  <si>
    <t xml:space="preserve">    项目投资</t>
  </si>
  <si>
    <t>工业固定资产投资</t>
  </si>
  <si>
    <t>商品房销售面积</t>
  </si>
  <si>
    <t>五、外经贸</t>
  </si>
  <si>
    <t>出口总值（万元）</t>
  </si>
  <si>
    <t xml:space="preserve">   2017年1-3月份</t>
  </si>
  <si>
    <r>
      <t>占预期目标</t>
    </r>
    <r>
      <rPr>
        <sz val="11"/>
        <rFont val="华文行楷"/>
        <family val="0"/>
      </rPr>
      <t xml:space="preserve"> (%)</t>
    </r>
  </si>
  <si>
    <t>一、经济总量（万元）</t>
  </si>
  <si>
    <t>六、建筑业总产值（万元）</t>
  </si>
  <si>
    <t>地区生产总值（GDP）</t>
  </si>
  <si>
    <r>
      <t xml:space="preserve">    </t>
    </r>
    <r>
      <rPr>
        <sz val="12"/>
        <rFont val="宋体"/>
        <family val="0"/>
      </rPr>
      <t>第一产业</t>
    </r>
  </si>
  <si>
    <t>七、财政金融（万元）</t>
  </si>
  <si>
    <r>
      <t xml:space="preserve">    </t>
    </r>
    <r>
      <rPr>
        <sz val="12"/>
        <rFont val="宋体"/>
        <family val="0"/>
      </rPr>
      <t>第二产业</t>
    </r>
  </si>
  <si>
    <t>含基金预算总收入</t>
  </si>
  <si>
    <r>
      <t xml:space="preserve">       </t>
    </r>
    <r>
      <rPr>
        <sz val="12"/>
        <rFont val="宋体"/>
        <family val="0"/>
      </rPr>
      <t>建筑业</t>
    </r>
  </si>
  <si>
    <t>　一般公共预算总收入</t>
  </si>
  <si>
    <r>
      <t xml:space="preserve">    </t>
    </r>
    <r>
      <rPr>
        <sz val="12"/>
        <rFont val="宋体"/>
        <family val="0"/>
      </rPr>
      <t>第三产业</t>
    </r>
  </si>
  <si>
    <t xml:space="preserve">    一般公共预算收入</t>
  </si>
  <si>
    <t>二、农业（万元）</t>
  </si>
  <si>
    <t>农林牧渔业总产值</t>
  </si>
  <si>
    <r>
      <t>三、工业（万元）</t>
    </r>
    <r>
      <rPr>
        <b/>
        <sz val="12"/>
        <rFont val="华文行楷"/>
        <family val="0"/>
      </rPr>
      <t xml:space="preserve">                                                                                                              </t>
    </r>
  </si>
  <si>
    <t>支出总计</t>
  </si>
  <si>
    <t xml:space="preserve">规模以上工业产值 </t>
  </si>
  <si>
    <t xml:space="preserve">  一般公共预算支出</t>
  </si>
  <si>
    <t>全社会用电量（万度）</t>
  </si>
  <si>
    <t>规模以上工业用电量（万度）</t>
  </si>
  <si>
    <t>银行人民币各项贷款余额</t>
  </si>
  <si>
    <t>四、国内贸易（万元）</t>
  </si>
  <si>
    <t>八、内、外经贸</t>
  </si>
  <si>
    <t>五、固定资产投资（万元）</t>
  </si>
  <si>
    <r>
      <t>出口总值</t>
    </r>
    <r>
      <rPr>
        <sz val="12"/>
        <rFont val="宋体"/>
        <family val="0"/>
      </rPr>
      <t>（万元）</t>
    </r>
  </si>
  <si>
    <r>
      <t>固定资产投资</t>
    </r>
    <r>
      <rPr>
        <sz val="11"/>
        <rFont val="宋体"/>
        <family val="0"/>
      </rPr>
      <t>(含两路)</t>
    </r>
  </si>
  <si>
    <t>九、城乡居民生活</t>
  </si>
  <si>
    <t>全体居民人均可支配收入</t>
  </si>
  <si>
    <t xml:space="preserve">    房地产开发投资</t>
  </si>
  <si>
    <t>城镇居民人均可支配收入</t>
  </si>
  <si>
    <t>农村居民人均可支配收入</t>
  </si>
  <si>
    <t>商品房销售面积（平方米）</t>
  </si>
  <si>
    <t xml:space="preserve">   2017年1-4月份</t>
  </si>
  <si>
    <t>预计目标</t>
  </si>
  <si>
    <t>固定资产投资</t>
  </si>
  <si>
    <t xml:space="preserve">    住户存款</t>
  </si>
  <si>
    <t>四、建筑业总产值（万元）</t>
  </si>
  <si>
    <t>七、内、外经贸</t>
  </si>
  <si>
    <r>
      <t>五、物价</t>
    </r>
    <r>
      <rPr>
        <b/>
        <sz val="12"/>
        <rFont val="华文行楷"/>
        <family val="0"/>
      </rPr>
      <t>(%)</t>
    </r>
  </si>
  <si>
    <t xml:space="preserve">   2017年1-5月份</t>
  </si>
  <si>
    <t xml:space="preserve">   2017年1-6月份</t>
  </si>
  <si>
    <t>工业用电量（万度）</t>
  </si>
  <si>
    <t xml:space="preserve">   2017年1-7月份</t>
  </si>
  <si>
    <t xml:space="preserve">   2017年1-8月份</t>
  </si>
  <si>
    <t xml:space="preserve">   2017年1-9月份</t>
  </si>
  <si>
    <t xml:space="preserve">    第一产业</t>
  </si>
  <si>
    <t xml:space="preserve">    第二产业</t>
  </si>
  <si>
    <t xml:space="preserve">       建筑业</t>
  </si>
  <si>
    <t xml:space="preserve">    第三产业</t>
  </si>
  <si>
    <t xml:space="preserve">   2017年1-10月份</t>
  </si>
  <si>
    <t>　永泰县2017年主要经济指标预计完成情况表</t>
  </si>
  <si>
    <t>指　标　名　称</t>
  </si>
  <si>
    <t>单位</t>
  </si>
  <si>
    <t>2017年预计数</t>
  </si>
  <si>
    <t>总量</t>
  </si>
  <si>
    <t>比增（％）</t>
  </si>
  <si>
    <t>一、县十六届人大一次会议确定的主要经济社会发展指标</t>
  </si>
  <si>
    <t>地区生产总值(GDP)</t>
  </si>
  <si>
    <t>亿　元</t>
  </si>
  <si>
    <t>其中：第一产业增加值</t>
  </si>
  <si>
    <t>　　　第二产业增加值</t>
  </si>
  <si>
    <t>工业增加值</t>
  </si>
  <si>
    <t>　　　　　#建筑业增加值</t>
  </si>
  <si>
    <t>　　　第三产业增加值</t>
  </si>
  <si>
    <t>　其中：工业固定资产投资</t>
  </si>
  <si>
    <t>一般公共预算总收入</t>
  </si>
  <si>
    <t>地方一般公共预算收入</t>
  </si>
  <si>
    <t>一般公共服务支出</t>
  </si>
  <si>
    <t>工业总产值</t>
  </si>
  <si>
    <t>　　其中：规模以上工业</t>
  </si>
  <si>
    <t>单位地区生产总值能源消耗</t>
  </si>
  <si>
    <t>吨标煤／万元</t>
  </si>
  <si>
    <t>出口总值</t>
  </si>
  <si>
    <t>新批合同外资</t>
  </si>
  <si>
    <t>万美元</t>
  </si>
  <si>
    <t>实际利用外资</t>
  </si>
  <si>
    <t>农民人均可支配收入</t>
  </si>
  <si>
    <t>元</t>
  </si>
  <si>
    <t>　其中市内建筑业产值</t>
  </si>
  <si>
    <t>万平方米</t>
  </si>
  <si>
    <t>保障性住房建设套数</t>
  </si>
  <si>
    <t>套</t>
  </si>
  <si>
    <t>居民消费价格指数</t>
  </si>
  <si>
    <t>%</t>
  </si>
  <si>
    <t>二、县统计局提出的指标</t>
  </si>
  <si>
    <t>不含电信业的营利性服务业营业税</t>
  </si>
  <si>
    <t>万　元</t>
  </si>
  <si>
    <t>市内建筑业产值</t>
  </si>
  <si>
    <t>客货运周转量</t>
  </si>
  <si>
    <t>万吨×公里</t>
  </si>
  <si>
    <t>银行存贷款余额</t>
  </si>
  <si>
    <t>邮政业务收入</t>
  </si>
  <si>
    <t>电信业务收入</t>
  </si>
  <si>
    <t>移动业务收入</t>
  </si>
  <si>
    <t>联通业务收入</t>
  </si>
  <si>
    <t>城镇登记失业率</t>
  </si>
  <si>
    <t>城镇新增就业人数</t>
  </si>
  <si>
    <t>人</t>
  </si>
  <si>
    <t>城镇职工基本养老保险覆盖人数</t>
  </si>
  <si>
    <t>城镇居民基本医疗保险覆盖人数</t>
  </si>
  <si>
    <t>新型农村社会养老保险参保率</t>
  </si>
  <si>
    <t>新型农村合作医疗参合率</t>
  </si>
  <si>
    <t>人口自然增长率</t>
  </si>
  <si>
    <t>‰</t>
  </si>
  <si>
    <t>主要污染物排放总量</t>
  </si>
  <si>
    <t>二氧化硫</t>
  </si>
  <si>
    <t>吨</t>
  </si>
  <si>
    <t>化学需氧量</t>
  </si>
  <si>
    <t>氨氮</t>
  </si>
  <si>
    <t>氮氧化物</t>
  </si>
  <si>
    <t>永泰县2017年主要经济指标预计完成</t>
  </si>
  <si>
    <t>永泰县统计局</t>
  </si>
  <si>
    <t>2017.10.26</t>
  </si>
  <si>
    <t>指标</t>
  </si>
  <si>
    <t>下达目标</t>
  </si>
  <si>
    <t>全年预计</t>
  </si>
  <si>
    <t>比增%</t>
  </si>
  <si>
    <t>地区生产总值（亿元）</t>
  </si>
  <si>
    <t>第一产业增加值（亿元）</t>
  </si>
  <si>
    <t>建筑业增加值（亿元）</t>
  </si>
  <si>
    <t>规模以上工业增加值（亿元）</t>
  </si>
  <si>
    <t>第三产业增加值（亿元）</t>
  </si>
  <si>
    <t>固定资产投资（亿元）</t>
  </si>
  <si>
    <t>工业固定资产投资（亿元）</t>
  </si>
  <si>
    <t>一般公共预算总收入（亿元）</t>
  </si>
  <si>
    <t>一般公共预算收入（亿元）</t>
  </si>
  <si>
    <t>社会消费品零售总额（亿元）</t>
  </si>
  <si>
    <t>出口总值（亿元）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</si>
</sst>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"/>
    <numFmt numFmtId="179" formatCode="0.0_);[Red]\(0.0\)"/>
    <numFmt numFmtId="180" formatCode="0;_렀"/>
    <numFmt numFmtId="181" formatCode="0;_ꀀ"/>
    <numFmt numFmtId="182" formatCode="0;_谀"/>
    <numFmt numFmtId="183" formatCode="0;_찀"/>
    <numFmt numFmtId="184" formatCode="0.0000_ "/>
    <numFmt numFmtId="185" formatCode="0;_㰀"/>
    <numFmt numFmtId="186" formatCode="0;_Ѐ"/>
    <numFmt numFmtId="187" formatCode="0.000_ "/>
  </numFmts>
  <fonts count="43">
    <font>
      <sz val="12"/>
      <name val="宋体"/>
      <family val="0"/>
    </font>
    <font>
      <sz val="16"/>
      <name val="黑体"/>
      <family val="0"/>
    </font>
    <font>
      <b/>
      <sz val="28"/>
      <name val="宋体"/>
      <family val="0"/>
    </font>
    <font>
      <sz val="11"/>
      <name val="宋体"/>
      <family val="0"/>
    </font>
    <font>
      <sz val="12"/>
      <name val="永中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b/>
      <sz val="16"/>
      <name val="华文中宋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隶书"/>
      <family val="3"/>
    </font>
    <font>
      <b/>
      <sz val="14"/>
      <name val="宋体"/>
      <family val="0"/>
    </font>
    <font>
      <sz val="18"/>
      <name val="宋体"/>
      <family val="0"/>
    </font>
    <font>
      <sz val="12"/>
      <name val="Helv"/>
      <family val="2"/>
    </font>
    <font>
      <sz val="10"/>
      <name val="Helv"/>
      <family val="2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8"/>
      <name val="永中宋体"/>
      <family val="0"/>
    </font>
    <font>
      <sz val="11"/>
      <name val="华文行楷"/>
      <family val="0"/>
    </font>
    <font>
      <b/>
      <sz val="12"/>
      <name val="华文行楷"/>
      <family val="0"/>
    </font>
    <font>
      <b/>
      <sz val="14"/>
      <name val="Times New Roman"/>
      <family val="1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2" fillId="6" borderId="2" applyNumberFormat="0" applyFont="0" applyAlignment="0" applyProtection="0"/>
    <xf numFmtId="0" fontId="2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31" fillId="0" borderId="3" applyNumberFormat="0" applyFill="0" applyAlignment="0" applyProtection="0"/>
    <xf numFmtId="0" fontId="27" fillId="7" borderId="0" applyNumberFormat="0" applyBorder="0" applyAlignment="0" applyProtection="0"/>
    <xf numFmtId="0" fontId="19" fillId="0" borderId="4" applyNumberFormat="0" applyFill="0" applyAlignment="0" applyProtection="0"/>
    <xf numFmtId="0" fontId="27" fillId="3" borderId="0" applyNumberFormat="0" applyBorder="0" applyAlignment="0" applyProtection="0"/>
    <xf numFmtId="0" fontId="33" fillId="2" borderId="5" applyNumberFormat="0" applyAlignment="0" applyProtection="0"/>
    <xf numFmtId="0" fontId="32" fillId="2" borderId="1" applyNumberFormat="0" applyAlignment="0" applyProtection="0"/>
    <xf numFmtId="0" fontId="34" fillId="8" borderId="6" applyNumberFormat="0" applyAlignment="0" applyProtection="0"/>
    <xf numFmtId="0" fontId="22" fillId="9" borderId="0" applyNumberFormat="0" applyBorder="0" applyAlignment="0" applyProtection="0"/>
    <xf numFmtId="0" fontId="27" fillId="10" borderId="0" applyNumberFormat="0" applyBorder="0" applyAlignment="0" applyProtection="0"/>
    <xf numFmtId="0" fontId="24" fillId="0" borderId="7" applyNumberFormat="0" applyFill="0" applyAlignment="0" applyProtection="0"/>
    <xf numFmtId="0" fontId="23" fillId="0" borderId="8" applyNumberFormat="0" applyFill="0" applyAlignment="0" applyProtection="0"/>
    <xf numFmtId="0" fontId="36" fillId="9" borderId="0" applyNumberFormat="0" applyBorder="0" applyAlignment="0" applyProtection="0"/>
    <xf numFmtId="0" fontId="35" fillId="11" borderId="0" applyNumberFormat="0" applyBorder="0" applyAlignment="0" applyProtection="0"/>
    <xf numFmtId="0" fontId="22" fillId="12" borderId="0" applyNumberFormat="0" applyBorder="0" applyAlignment="0" applyProtection="0"/>
    <xf numFmtId="0" fontId="2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27" fillId="16" borderId="0" applyNumberFormat="0" applyBorder="0" applyAlignment="0" applyProtection="0"/>
    <xf numFmtId="0" fontId="22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</cellStyleXfs>
  <cellXfs count="166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11" fillId="3" borderId="10" xfId="0" applyNumberFormat="1" applyFont="1" applyFill="1" applyBorder="1" applyAlignment="1">
      <alignment horizontal="center" vertical="center"/>
    </xf>
    <xf numFmtId="176" fontId="3" fillId="0" borderId="17" xfId="0" applyNumberFormat="1" applyFont="1" applyBorder="1" applyAlignment="1">
      <alignment horizontal="left" vertical="center" wrapText="1"/>
    </xf>
    <xf numFmtId="176" fontId="3" fillId="0" borderId="17" xfId="0" applyNumberFormat="1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3" borderId="15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3" fillId="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177" fontId="11" fillId="3" borderId="1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77" fontId="11" fillId="3" borderId="0" xfId="0" applyNumberFormat="1" applyFont="1" applyFill="1" applyBorder="1" applyAlignment="1">
      <alignment horizontal="center" vertical="center"/>
    </xf>
    <xf numFmtId="177" fontId="11" fillId="3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78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177" fontId="0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7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178" fontId="3" fillId="0" borderId="0" xfId="0" applyNumberFormat="1" applyFont="1" applyAlignment="1">
      <alignment horizontal="right"/>
    </xf>
    <xf numFmtId="178" fontId="3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3" fillId="0" borderId="0" xfId="0" applyFont="1" applyAlignment="1">
      <alignment horizontal="right" vertical="center" wrapText="1"/>
    </xf>
    <xf numFmtId="180" fontId="3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179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77" fontId="0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182" fontId="3" fillId="0" borderId="0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/>
    </xf>
    <xf numFmtId="183" fontId="3" fillId="0" borderId="0" xfId="0" applyNumberFormat="1" applyFont="1" applyAlignment="1">
      <alignment horizontal="right"/>
    </xf>
    <xf numFmtId="178" fontId="3" fillId="0" borderId="0" xfId="0" applyNumberFormat="1" applyFont="1" applyBorder="1" applyAlignment="1">
      <alignment horizontal="right"/>
    </xf>
    <xf numFmtId="184" fontId="0" fillId="0" borderId="0" xfId="0" applyNumberFormat="1" applyFont="1" applyAlignment="1">
      <alignment/>
    </xf>
    <xf numFmtId="0" fontId="0" fillId="0" borderId="0" xfId="0" applyFill="1" applyAlignment="1">
      <alignment vertical="center"/>
    </xf>
    <xf numFmtId="177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/>
    </xf>
    <xf numFmtId="179" fontId="0" fillId="0" borderId="0" xfId="0" applyNumberFormat="1" applyAlignment="1">
      <alignment horizontal="right"/>
    </xf>
    <xf numFmtId="0" fontId="11" fillId="0" borderId="0" xfId="0" applyFont="1" applyAlignment="1">
      <alignment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/>
    </xf>
    <xf numFmtId="179" fontId="0" fillId="0" borderId="0" xfId="0" applyNumberFormat="1" applyFill="1" applyAlignment="1">
      <alignment horizontal="right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right"/>
    </xf>
    <xf numFmtId="0" fontId="17" fillId="0" borderId="0" xfId="0" applyFont="1" applyAlignment="1">
      <alignment/>
    </xf>
    <xf numFmtId="177" fontId="17" fillId="0" borderId="0" xfId="0" applyNumberFormat="1" applyFont="1" applyAlignment="1">
      <alignment/>
    </xf>
    <xf numFmtId="0" fontId="17" fillId="0" borderId="0" xfId="0" applyFont="1" applyAlignment="1">
      <alignment horizontal="center" vertical="center"/>
    </xf>
    <xf numFmtId="1" fontId="3" fillId="0" borderId="0" xfId="0" applyNumberFormat="1" applyFont="1" applyAlignment="1">
      <alignment/>
    </xf>
    <xf numFmtId="178" fontId="17" fillId="0" borderId="0" xfId="0" applyNumberFormat="1" applyFont="1" applyAlignment="1">
      <alignment/>
    </xf>
    <xf numFmtId="179" fontId="17" fillId="0" borderId="0" xfId="0" applyNumberFormat="1" applyFont="1" applyAlignment="1">
      <alignment horizontal="right"/>
    </xf>
    <xf numFmtId="177" fontId="17" fillId="0" borderId="0" xfId="0" applyNumberFormat="1" applyFont="1" applyAlignment="1">
      <alignment horizontal="center" vertical="center"/>
    </xf>
    <xf numFmtId="177" fontId="17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82" fontId="3" fillId="0" borderId="0" xfId="0" applyNumberFormat="1" applyFont="1" applyAlignment="1">
      <alignment horizontal="right"/>
    </xf>
    <xf numFmtId="0" fontId="15" fillId="0" borderId="0" xfId="0" applyFont="1" applyAlignment="1">
      <alignment horizontal="center" vertical="center"/>
    </xf>
    <xf numFmtId="178" fontId="0" fillId="0" borderId="0" xfId="0" applyNumberFormat="1" applyFont="1" applyAlignment="1">
      <alignment horizontal="right"/>
    </xf>
    <xf numFmtId="185" fontId="0" fillId="0" borderId="0" xfId="0" applyNumberFormat="1" applyFont="1" applyAlignment="1">
      <alignment horizontal="right"/>
    </xf>
    <xf numFmtId="186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right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0,0&#13;&#10;NA&#13;&#10;" xfId="61"/>
    <cellStyle name="40% - 强调文字颜色 6" xfId="62"/>
    <cellStyle name="60% - 强调文字颜色 6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4555;&#25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1-12"/>
      <sheetName val="Sheet2"/>
      <sheetName val="1-2预计"/>
      <sheetName val="1-3预计"/>
      <sheetName val="1-3预计1"/>
      <sheetName val="1-8预计"/>
      <sheetName val="1-7预计"/>
      <sheetName val="1-9预计"/>
    </sheetNames>
    <sheetDataSet>
      <sheetData sheetId="4">
        <row r="9">
          <cell r="C9">
            <v>50832</v>
          </cell>
        </row>
      </sheetData>
      <sheetData sheetId="6">
        <row r="9">
          <cell r="C9">
            <v>74957</v>
          </cell>
        </row>
        <row r="11">
          <cell r="C11">
            <v>264734</v>
          </cell>
        </row>
      </sheetData>
      <sheetData sheetId="7">
        <row r="11">
          <cell r="C11">
            <v>311932</v>
          </cell>
        </row>
      </sheetData>
      <sheetData sheetId="8">
        <row r="19">
          <cell r="C19">
            <v>357389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30" sqref="A30"/>
    </sheetView>
  </sheetViews>
  <sheetFormatPr defaultColWidth="9.00390625" defaultRowHeight="14.25"/>
  <cols>
    <col min="1" max="1" width="31.50390625" style="0" customWidth="1"/>
    <col min="2" max="3" width="9.375" style="0" customWidth="1"/>
    <col min="4" max="4" width="7.25390625" style="0" customWidth="1"/>
    <col min="5" max="5" width="28.375" style="0" customWidth="1"/>
    <col min="6" max="6" width="9.375" style="0" customWidth="1"/>
    <col min="7" max="7" width="9.375" style="101" customWidth="1"/>
    <col min="10" max="10" width="12.625" style="0" bestFit="1" customWidth="1"/>
    <col min="11" max="11" width="10.50390625" style="0" bestFit="1" customWidth="1"/>
  </cols>
  <sheetData>
    <row r="1" spans="1:7" ht="21" customHeight="1">
      <c r="A1" s="102" t="s">
        <v>0</v>
      </c>
      <c r="B1" s="102"/>
      <c r="C1" s="102"/>
      <c r="D1" s="102"/>
      <c r="E1" s="102"/>
      <c r="F1" s="102"/>
      <c r="G1" s="102"/>
    </row>
    <row r="2" spans="1:7" ht="21" customHeight="1">
      <c r="A2" s="102"/>
      <c r="B2" s="102"/>
      <c r="C2" s="102"/>
      <c r="D2" s="102"/>
      <c r="E2" s="102"/>
      <c r="F2" s="102"/>
      <c r="G2" s="102"/>
    </row>
    <row r="3" spans="1:7" ht="20.25" customHeight="1">
      <c r="A3" s="103" t="s">
        <v>1</v>
      </c>
      <c r="B3" s="104"/>
      <c r="C3" s="104"/>
      <c r="D3" s="104"/>
      <c r="E3" s="104"/>
      <c r="F3" s="104"/>
      <c r="G3" s="104"/>
    </row>
    <row r="4" spans="1:7" ht="19.5" customHeight="1">
      <c r="A4" s="105" t="s">
        <v>2</v>
      </c>
      <c r="B4" s="105"/>
      <c r="C4" s="105"/>
      <c r="D4" s="105"/>
      <c r="E4" s="105"/>
      <c r="F4" s="105"/>
      <c r="G4" s="105"/>
    </row>
    <row r="5" spans="1:7" ht="15.75" customHeight="1">
      <c r="A5" s="105"/>
      <c r="B5" s="105"/>
      <c r="C5" s="105"/>
      <c r="D5" s="105"/>
      <c r="E5" s="105"/>
      <c r="F5" s="105"/>
      <c r="G5" s="122"/>
    </row>
    <row r="6" spans="1:7" ht="30" customHeight="1">
      <c r="A6" s="106"/>
      <c r="B6" s="107" t="s">
        <v>3</v>
      </c>
      <c r="C6" s="107" t="s">
        <v>4</v>
      </c>
      <c r="D6" s="107"/>
      <c r="E6" s="160"/>
      <c r="F6" s="107" t="s">
        <v>3</v>
      </c>
      <c r="G6" s="123" t="s">
        <v>4</v>
      </c>
    </row>
    <row r="7" spans="1:5" ht="20.25" customHeight="1">
      <c r="A7" s="108" t="s">
        <v>5</v>
      </c>
      <c r="B7" s="158"/>
      <c r="C7" s="161"/>
      <c r="D7" s="107"/>
      <c r="E7" s="108" t="s">
        <v>6</v>
      </c>
    </row>
    <row r="8" spans="1:7" ht="20.25" customHeight="1">
      <c r="A8" s="110" t="s">
        <v>7</v>
      </c>
      <c r="B8" s="158"/>
      <c r="C8" s="161"/>
      <c r="D8" s="107"/>
      <c r="E8" s="110" t="s">
        <v>8</v>
      </c>
      <c r="F8" s="158"/>
      <c r="G8" s="161"/>
    </row>
    <row r="9" spans="1:7" ht="20.25" customHeight="1">
      <c r="A9" s="108" t="s">
        <v>9</v>
      </c>
      <c r="D9" s="107"/>
      <c r="E9" s="110" t="s">
        <v>10</v>
      </c>
      <c r="F9" s="158"/>
      <c r="G9" s="161"/>
    </row>
    <row r="10" spans="1:7" ht="20.25" customHeight="1">
      <c r="A10" s="110" t="s">
        <v>11</v>
      </c>
      <c r="D10" s="107"/>
      <c r="E10" s="110" t="s">
        <v>12</v>
      </c>
      <c r="F10" s="158"/>
      <c r="G10" s="158"/>
    </row>
    <row r="11" spans="1:7" ht="20.25" customHeight="1">
      <c r="A11" t="s">
        <v>13</v>
      </c>
      <c r="E11" s="110" t="s">
        <v>14</v>
      </c>
      <c r="F11" s="158"/>
      <c r="G11" s="158"/>
    </row>
    <row r="12" spans="1:7" ht="20.25" customHeight="1">
      <c r="A12" t="s">
        <v>15</v>
      </c>
      <c r="E12" s="110" t="s">
        <v>16</v>
      </c>
      <c r="F12" s="158"/>
      <c r="G12" s="158"/>
    </row>
    <row r="13" spans="1:8" ht="20.25" customHeight="1">
      <c r="A13" s="108" t="s">
        <v>17</v>
      </c>
      <c r="D13" s="113"/>
      <c r="E13" s="110" t="s">
        <v>18</v>
      </c>
      <c r="F13" s="158"/>
      <c r="G13" s="158"/>
      <c r="H13" s="165"/>
    </row>
    <row r="14" spans="1:8" ht="20.25" customHeight="1">
      <c r="A14" s="110" t="s">
        <v>19</v>
      </c>
      <c r="B14" s="162"/>
      <c r="C14" s="158"/>
      <c r="D14" s="113"/>
      <c r="E14" s="110" t="s">
        <v>20</v>
      </c>
      <c r="F14" s="158"/>
      <c r="G14" s="158"/>
      <c r="H14" s="101"/>
    </row>
    <row r="15" spans="1:8" ht="20.25" customHeight="1">
      <c r="A15" s="108" t="s">
        <v>21</v>
      </c>
      <c r="E15" s="110" t="s">
        <v>22</v>
      </c>
      <c r="F15" s="158"/>
      <c r="H15" s="101"/>
    </row>
    <row r="16" spans="1:11" ht="20.25" customHeight="1">
      <c r="A16" s="110" t="s">
        <v>23</v>
      </c>
      <c r="B16" s="163"/>
      <c r="E16" s="110" t="s">
        <v>24</v>
      </c>
      <c r="F16" s="158">
        <v>1239532</v>
      </c>
      <c r="G16" s="161">
        <v>22.258573907074037</v>
      </c>
      <c r="H16" s="101"/>
      <c r="J16" s="158"/>
      <c r="K16" s="101"/>
    </row>
    <row r="17" spans="1:11" ht="20.25" customHeight="1">
      <c r="A17" s="108" t="s">
        <v>25</v>
      </c>
      <c r="B17" s="158"/>
      <c r="C17" s="118"/>
      <c r="E17" s="110" t="s">
        <v>26</v>
      </c>
      <c r="F17" s="158">
        <v>812596</v>
      </c>
      <c r="G17" s="161">
        <v>23.995336800214844</v>
      </c>
      <c r="H17" s="101"/>
      <c r="J17" s="158"/>
      <c r="K17" s="101"/>
    </row>
    <row r="18" spans="1:11" ht="20.25" customHeight="1">
      <c r="A18" s="110" t="s">
        <v>27</v>
      </c>
      <c r="B18" s="158"/>
      <c r="E18" s="110" t="s">
        <v>28</v>
      </c>
      <c r="F18" s="158">
        <v>878592</v>
      </c>
      <c r="G18" s="161">
        <v>11.962911469994907</v>
      </c>
      <c r="H18" s="101"/>
      <c r="J18" s="158"/>
      <c r="K18" s="101"/>
    </row>
    <row r="19" spans="1:8" ht="20.25" customHeight="1">
      <c r="A19" s="110" t="s">
        <v>29</v>
      </c>
      <c r="B19" s="158"/>
      <c r="C19" s="161"/>
      <c r="E19" s="108" t="s">
        <v>30</v>
      </c>
      <c r="F19" s="158"/>
      <c r="G19" s="118"/>
      <c r="H19" s="101"/>
    </row>
    <row r="20" spans="1:8" ht="20.25" customHeight="1">
      <c r="A20" s="117" t="s">
        <v>31</v>
      </c>
      <c r="B20" s="158"/>
      <c r="C20" s="161"/>
      <c r="E20" s="110" t="s">
        <v>32</v>
      </c>
      <c r="F20" s="158"/>
      <c r="G20" s="158"/>
      <c r="H20" s="101"/>
    </row>
    <row r="21" ht="20.25" customHeight="1">
      <c r="H21" s="101"/>
    </row>
    <row r="22" spans="4:8" ht="20.25" customHeight="1">
      <c r="D22" s="118"/>
      <c r="H22" s="101"/>
    </row>
  </sheetData>
  <sheetProtection/>
  <mergeCells count="3">
    <mergeCell ref="A3:G3"/>
    <mergeCell ref="A4:G4"/>
    <mergeCell ref="A1:G2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B12" sqref="B12"/>
    </sheetView>
  </sheetViews>
  <sheetFormatPr defaultColWidth="9.00390625" defaultRowHeight="14.25"/>
  <cols>
    <col min="1" max="1" width="29.875" style="73" customWidth="1"/>
    <col min="2" max="2" width="8.75390625" style="73" customWidth="1"/>
    <col min="3" max="3" width="8.125" style="73" customWidth="1"/>
    <col min="4" max="4" width="8.75390625" style="73" customWidth="1"/>
    <col min="5" max="5" width="8.125" style="73" customWidth="1"/>
    <col min="6" max="6" width="7.00390625" style="73" customWidth="1"/>
    <col min="7" max="7" width="24.00390625" style="73" customWidth="1"/>
    <col min="8" max="8" width="8.75390625" style="73" customWidth="1"/>
    <col min="9" max="9" width="8.125" style="73" customWidth="1"/>
    <col min="10" max="10" width="8.125" style="74" customWidth="1"/>
    <col min="11" max="11" width="8.125" style="73" customWidth="1"/>
    <col min="12" max="16384" width="9.00390625" style="73" customWidth="1"/>
  </cols>
  <sheetData>
    <row r="1" spans="1:11" ht="21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0.25" customHeight="1">
      <c r="A3" s="76" t="s">
        <v>94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9.5" customHeight="1">
      <c r="A4" s="78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9.75" customHeight="1">
      <c r="A5" s="78"/>
      <c r="B5" s="78"/>
      <c r="C5" s="78"/>
      <c r="D5" s="78"/>
      <c r="E5" s="78"/>
      <c r="F5" s="78"/>
      <c r="G5" s="78"/>
      <c r="H5" s="78"/>
      <c r="I5" s="78"/>
      <c r="J5" s="96"/>
      <c r="K5" s="78"/>
    </row>
    <row r="6" spans="1:11" ht="30" customHeight="1">
      <c r="A6" s="79"/>
      <c r="B6" s="80" t="s">
        <v>78</v>
      </c>
      <c r="C6" s="80" t="s">
        <v>3</v>
      </c>
      <c r="D6" s="80" t="s">
        <v>4</v>
      </c>
      <c r="E6" s="80" t="s">
        <v>35</v>
      </c>
      <c r="F6" s="80"/>
      <c r="G6" s="79"/>
      <c r="H6" s="80" t="s">
        <v>78</v>
      </c>
      <c r="I6" s="80" t="s">
        <v>3</v>
      </c>
      <c r="J6" s="97" t="s">
        <v>4</v>
      </c>
      <c r="K6" s="80" t="s">
        <v>45</v>
      </c>
    </row>
    <row r="7" spans="1:10" ht="21.75" customHeight="1">
      <c r="A7" s="81" t="s">
        <v>5</v>
      </c>
      <c r="B7" s="82"/>
      <c r="C7" s="83"/>
      <c r="D7" s="83"/>
      <c r="E7" s="84"/>
      <c r="F7" s="80"/>
      <c r="G7" s="81" t="s">
        <v>6</v>
      </c>
      <c r="J7" s="73"/>
    </row>
    <row r="8" spans="1:11" ht="21.75" customHeight="1">
      <c r="A8" s="82" t="s">
        <v>61</v>
      </c>
      <c r="B8" s="82">
        <v>604000</v>
      </c>
      <c r="C8" s="83">
        <v>512078</v>
      </c>
      <c r="D8" s="85">
        <v>12.2</v>
      </c>
      <c r="E8" s="84">
        <f aca="true" t="shared" si="0" ref="E8:E11">C8/B8*100</f>
        <v>84.78112582781458</v>
      </c>
      <c r="F8" s="80"/>
      <c r="G8" s="73" t="s">
        <v>52</v>
      </c>
      <c r="H8" s="82">
        <v>207100</v>
      </c>
      <c r="I8" s="82">
        <v>162245</v>
      </c>
      <c r="J8" s="85">
        <v>33.2</v>
      </c>
      <c r="K8" s="84">
        <f aca="true" t="shared" si="1" ref="K8:K14">I8/H8*100</f>
        <v>78.34138097537422</v>
      </c>
    </row>
    <row r="9" spans="1:11" ht="21.75" customHeight="1">
      <c r="A9" s="73" t="s">
        <v>36</v>
      </c>
      <c r="B9" s="82">
        <v>147000</v>
      </c>
      <c r="C9" s="83">
        <v>127067</v>
      </c>
      <c r="D9" s="83">
        <v>6.9</v>
      </c>
      <c r="E9" s="84">
        <f t="shared" si="0"/>
        <v>86.44013605442177</v>
      </c>
      <c r="F9" s="80"/>
      <c r="G9" s="86" t="s">
        <v>54</v>
      </c>
      <c r="H9" s="82">
        <v>123500</v>
      </c>
      <c r="I9" s="83">
        <v>117994</v>
      </c>
      <c r="J9" s="85">
        <v>24.8</v>
      </c>
      <c r="K9" s="84">
        <f t="shared" si="1"/>
        <v>95.5417004048583</v>
      </c>
    </row>
    <row r="10" spans="1:11" ht="21.75" customHeight="1">
      <c r="A10" s="81" t="s">
        <v>9</v>
      </c>
      <c r="B10" s="82"/>
      <c r="C10" s="83"/>
      <c r="D10" s="83"/>
      <c r="E10" s="84"/>
      <c r="F10" s="80"/>
      <c r="G10" s="86" t="s">
        <v>56</v>
      </c>
      <c r="H10" s="82">
        <v>80910</v>
      </c>
      <c r="I10" s="83">
        <v>76018</v>
      </c>
      <c r="J10" s="85">
        <v>22.4</v>
      </c>
      <c r="K10" s="84">
        <f t="shared" si="1"/>
        <v>93.95377580027191</v>
      </c>
    </row>
    <row r="11" spans="1:11" ht="21.75" customHeight="1">
      <c r="A11" s="86" t="s">
        <v>79</v>
      </c>
      <c r="B11" s="82">
        <v>1007000</v>
      </c>
      <c r="C11" s="83">
        <v>882747</v>
      </c>
      <c r="D11" s="85">
        <v>27.5</v>
      </c>
      <c r="E11" s="84">
        <f t="shared" si="0"/>
        <v>87.66107249255214</v>
      </c>
      <c r="G11" s="86" t="s">
        <v>14</v>
      </c>
      <c r="H11" s="83">
        <v>61610</v>
      </c>
      <c r="I11" s="83">
        <v>55833</v>
      </c>
      <c r="J11" s="85">
        <v>20</v>
      </c>
      <c r="K11" s="84">
        <f t="shared" si="1"/>
        <v>90.62327544229832</v>
      </c>
    </row>
    <row r="12" spans="1:11" ht="21.75" customHeight="1">
      <c r="A12" s="87" t="s">
        <v>39</v>
      </c>
      <c r="B12" s="82"/>
      <c r="C12" s="83">
        <v>653244</v>
      </c>
      <c r="D12" s="85">
        <v>90</v>
      </c>
      <c r="E12" s="84"/>
      <c r="F12" s="88"/>
      <c r="G12" s="86" t="s">
        <v>16</v>
      </c>
      <c r="H12" s="83">
        <v>42590</v>
      </c>
      <c r="I12" s="83">
        <v>41976</v>
      </c>
      <c r="J12" s="85">
        <v>29.5</v>
      </c>
      <c r="K12" s="84">
        <f t="shared" si="1"/>
        <v>98.5583470298192</v>
      </c>
    </row>
    <row r="13" spans="1:11" ht="21.75" customHeight="1">
      <c r="A13" s="87" t="s">
        <v>73</v>
      </c>
      <c r="B13" s="82"/>
      <c r="C13" s="83">
        <v>229503</v>
      </c>
      <c r="D13" s="85">
        <v>-34.1</v>
      </c>
      <c r="E13" s="84"/>
      <c r="F13" s="88"/>
      <c r="G13" s="86" t="s">
        <v>60</v>
      </c>
      <c r="H13" s="83">
        <v>386472</v>
      </c>
      <c r="I13" s="83">
        <v>311451</v>
      </c>
      <c r="J13" s="85">
        <v>40.7</v>
      </c>
      <c r="K13" s="84">
        <f t="shared" si="1"/>
        <v>80.58824442650437</v>
      </c>
    </row>
    <row r="14" spans="1:11" ht="21.75" customHeight="1">
      <c r="A14" s="86" t="s">
        <v>40</v>
      </c>
      <c r="B14" s="83">
        <v>57000</v>
      </c>
      <c r="C14" s="83">
        <v>127831</v>
      </c>
      <c r="D14" s="85">
        <v>207.8</v>
      </c>
      <c r="E14" s="84">
        <f aca="true" t="shared" si="2" ref="E14:E19">C14/B14*100</f>
        <v>224.26491228070176</v>
      </c>
      <c r="G14" s="86" t="s">
        <v>62</v>
      </c>
      <c r="H14" s="83">
        <v>291079</v>
      </c>
      <c r="I14" s="83">
        <v>248792</v>
      </c>
      <c r="J14" s="85">
        <v>29.9</v>
      </c>
      <c r="K14" s="84">
        <f t="shared" si="1"/>
        <v>85.47232881794976</v>
      </c>
    </row>
    <row r="15" spans="1:11" ht="21.75" customHeight="1">
      <c r="A15" s="73" t="s">
        <v>76</v>
      </c>
      <c r="B15" s="82"/>
      <c r="C15" s="83">
        <v>603829</v>
      </c>
      <c r="D15" s="85">
        <v>99.1</v>
      </c>
      <c r="E15" s="84"/>
      <c r="G15" s="82" t="s">
        <v>24</v>
      </c>
      <c r="H15" s="89"/>
      <c r="I15" s="83">
        <v>1385815</v>
      </c>
      <c r="J15" s="85">
        <v>16.215189491268433</v>
      </c>
      <c r="K15" s="91"/>
    </row>
    <row r="16" spans="1:11" ht="21.75" customHeight="1">
      <c r="A16" s="81" t="s">
        <v>17</v>
      </c>
      <c r="B16" s="82"/>
      <c r="C16" s="83"/>
      <c r="D16" s="83"/>
      <c r="E16" s="84"/>
      <c r="G16" s="73" t="s">
        <v>80</v>
      </c>
      <c r="H16" s="82"/>
      <c r="I16" s="82">
        <v>816563</v>
      </c>
      <c r="J16" s="85">
        <v>17.002027496579046</v>
      </c>
      <c r="K16" s="91"/>
    </row>
    <row r="17" spans="1:11" ht="21.75" customHeight="1">
      <c r="A17" s="90" t="s">
        <v>19</v>
      </c>
      <c r="B17" s="82">
        <v>589000</v>
      </c>
      <c r="C17" s="83">
        <v>451488</v>
      </c>
      <c r="D17" s="85">
        <v>10.7</v>
      </c>
      <c r="E17" s="84">
        <f t="shared" si="2"/>
        <v>76.65331069609508</v>
      </c>
      <c r="G17" s="82" t="s">
        <v>65</v>
      </c>
      <c r="H17" s="83"/>
      <c r="I17" s="98">
        <v>977035</v>
      </c>
      <c r="J17" s="85">
        <v>13.52318253223153</v>
      </c>
      <c r="K17" s="91"/>
    </row>
    <row r="18" spans="1:11" ht="21.75" customHeight="1">
      <c r="A18" s="81" t="s">
        <v>81</v>
      </c>
      <c r="B18" s="82"/>
      <c r="C18" s="82"/>
      <c r="D18" s="91"/>
      <c r="E18" s="84"/>
      <c r="G18" s="81" t="s">
        <v>82</v>
      </c>
      <c r="H18" s="82"/>
      <c r="I18" s="83"/>
      <c r="J18" s="83"/>
      <c r="K18" s="84"/>
    </row>
    <row r="19" spans="1:11" ht="21.75" customHeight="1">
      <c r="A19" s="86" t="s">
        <v>23</v>
      </c>
      <c r="B19" s="82">
        <v>4099300</v>
      </c>
      <c r="C19" s="83">
        <v>3460259</v>
      </c>
      <c r="D19" s="83">
        <v>22.8</v>
      </c>
      <c r="E19" s="84">
        <f t="shared" si="2"/>
        <v>84.41097260507891</v>
      </c>
      <c r="G19" s="73" t="s">
        <v>29</v>
      </c>
      <c r="H19" s="82">
        <v>1969</v>
      </c>
      <c r="I19" s="83">
        <v>1832</v>
      </c>
      <c r="J19" s="98">
        <v>7.8</v>
      </c>
      <c r="K19" s="84">
        <f>I19/H19*100</f>
        <v>93.04215337734891</v>
      </c>
    </row>
    <row r="20" spans="1:11" ht="21.75" customHeight="1">
      <c r="A20" s="92" t="s">
        <v>83</v>
      </c>
      <c r="B20" s="83"/>
      <c r="C20" s="82"/>
      <c r="D20" s="82"/>
      <c r="E20" s="82"/>
      <c r="G20" s="93" t="s">
        <v>69</v>
      </c>
      <c r="H20" s="82">
        <v>41000</v>
      </c>
      <c r="I20" s="83">
        <v>47908</v>
      </c>
      <c r="J20" s="85">
        <v>104.4</v>
      </c>
      <c r="K20" s="84">
        <f>I20/H20*100</f>
        <v>116.84878048780487</v>
      </c>
    </row>
    <row r="21" spans="1:11" ht="21.75" customHeight="1">
      <c r="A21" s="86" t="s">
        <v>32</v>
      </c>
      <c r="B21" s="83"/>
      <c r="C21" s="83">
        <v>100.3</v>
      </c>
      <c r="D21" s="82">
        <v>0.3</v>
      </c>
      <c r="E21" s="91"/>
      <c r="F21" s="94"/>
      <c r="K21" s="84"/>
    </row>
    <row r="22" spans="6:11" ht="19.5" customHeight="1">
      <c r="F22" s="94"/>
      <c r="K22" s="84"/>
    </row>
    <row r="23" ht="19.5" customHeight="1">
      <c r="F23" s="94"/>
    </row>
    <row r="24" ht="19.5" customHeight="1"/>
    <row r="25" ht="19.5" customHeight="1">
      <c r="I25" s="99"/>
    </row>
    <row r="26" ht="19.5" customHeight="1">
      <c r="I26" s="100"/>
    </row>
    <row r="27" ht="19.5" customHeight="1">
      <c r="I27" s="100"/>
    </row>
    <row r="28" spans="8:10" ht="20.25" customHeight="1">
      <c r="H28" s="95"/>
      <c r="J28" s="83"/>
    </row>
    <row r="29" ht="20.25" customHeight="1">
      <c r="J29" s="83"/>
    </row>
  </sheetData>
  <sheetProtection/>
  <mergeCells count="3">
    <mergeCell ref="A3:K3"/>
    <mergeCell ref="A4:K4"/>
    <mergeCell ref="A1:K2"/>
  </mergeCells>
  <printOptions/>
  <pageMargins left="0.55" right="0.36" top="0.8" bottom="0.6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G20" sqref="G20"/>
    </sheetView>
  </sheetViews>
  <sheetFormatPr defaultColWidth="9.00390625" defaultRowHeight="14.25"/>
  <cols>
    <col min="1" max="1" width="14.625" style="25" customWidth="1"/>
    <col min="2" max="2" width="15.75390625" style="25" customWidth="1"/>
    <col min="3" max="3" width="7.75390625" style="25" customWidth="1"/>
    <col min="4" max="4" width="12.75390625" style="19" customWidth="1"/>
    <col min="5" max="5" width="12.875" style="19" customWidth="1"/>
    <col min="6" max="16384" width="9.00390625" style="25" customWidth="1"/>
  </cols>
  <sheetData>
    <row r="1" spans="1:5" s="19" customFormat="1" ht="15" customHeight="1">
      <c r="A1" s="26"/>
      <c r="B1" s="27"/>
      <c r="C1" s="27"/>
      <c r="D1" s="28"/>
      <c r="E1" s="28"/>
    </row>
    <row r="2" spans="1:5" ht="27.75" customHeight="1">
      <c r="A2" s="29" t="s">
        <v>95</v>
      </c>
      <c r="B2" s="29"/>
      <c r="C2" s="29"/>
      <c r="D2" s="29"/>
      <c r="E2" s="29"/>
    </row>
    <row r="3" spans="1:5" s="20" customFormat="1" ht="21.75" customHeight="1">
      <c r="A3" s="30" t="s">
        <v>96</v>
      </c>
      <c r="B3" s="30"/>
      <c r="C3" s="30" t="s">
        <v>97</v>
      </c>
      <c r="D3" s="31" t="s">
        <v>98</v>
      </c>
      <c r="E3" s="32"/>
    </row>
    <row r="4" spans="1:5" s="20" customFormat="1" ht="22.5" customHeight="1">
      <c r="A4" s="30"/>
      <c r="B4" s="30"/>
      <c r="C4" s="30"/>
      <c r="D4" s="33" t="s">
        <v>99</v>
      </c>
      <c r="E4" s="33" t="s">
        <v>100</v>
      </c>
    </row>
    <row r="5" spans="1:5" s="21" customFormat="1" ht="18.75" customHeight="1" hidden="1">
      <c r="A5" s="34" t="s">
        <v>101</v>
      </c>
      <c r="B5" s="35"/>
      <c r="C5" s="35"/>
      <c r="D5" s="35"/>
      <c r="E5" s="35"/>
    </row>
    <row r="6" spans="1:5" s="21" customFormat="1" ht="24.75" customHeight="1">
      <c r="A6" s="36" t="s">
        <v>102</v>
      </c>
      <c r="B6" s="36"/>
      <c r="C6" s="11" t="s">
        <v>103</v>
      </c>
      <c r="D6" s="37">
        <v>157.7</v>
      </c>
      <c r="E6" s="37">
        <v>9</v>
      </c>
    </row>
    <row r="7" spans="1:5" s="21" customFormat="1" ht="21.75" customHeight="1">
      <c r="A7" s="36" t="s">
        <v>104</v>
      </c>
      <c r="B7" s="36"/>
      <c r="C7" s="11" t="s">
        <v>103</v>
      </c>
      <c r="D7" s="37">
        <v>46.6</v>
      </c>
      <c r="E7" s="37">
        <v>5.3</v>
      </c>
    </row>
    <row r="8" spans="1:5" s="21" customFormat="1" ht="21" customHeight="1">
      <c r="A8" s="36" t="s">
        <v>105</v>
      </c>
      <c r="B8" s="36"/>
      <c r="C8" s="11" t="s">
        <v>103</v>
      </c>
      <c r="D8" s="37">
        <v>58.3</v>
      </c>
      <c r="E8" s="37">
        <v>9</v>
      </c>
    </row>
    <row r="9" spans="1:5" s="21" customFormat="1" ht="21" customHeight="1">
      <c r="A9" s="38" t="s">
        <v>106</v>
      </c>
      <c r="B9" s="39"/>
      <c r="C9" s="11" t="s">
        <v>103</v>
      </c>
      <c r="D9" s="37">
        <v>14.8</v>
      </c>
      <c r="E9" s="37">
        <v>7.3</v>
      </c>
    </row>
    <row r="10" spans="1:5" s="21" customFormat="1" ht="21.75" customHeight="1">
      <c r="A10" s="36" t="s">
        <v>107</v>
      </c>
      <c r="B10" s="36"/>
      <c r="C10" s="11" t="s">
        <v>103</v>
      </c>
      <c r="D10" s="37">
        <v>43.5</v>
      </c>
      <c r="E10" s="37">
        <v>9.6</v>
      </c>
    </row>
    <row r="11" spans="1:5" s="21" customFormat="1" ht="22.5" customHeight="1">
      <c r="A11" s="36" t="s">
        <v>108</v>
      </c>
      <c r="B11" s="36"/>
      <c r="C11" s="11" t="s">
        <v>103</v>
      </c>
      <c r="D11" s="37">
        <v>52.8</v>
      </c>
      <c r="E11" s="37">
        <v>12.4</v>
      </c>
    </row>
    <row r="12" spans="1:5" s="22" customFormat="1" ht="22.5" customHeight="1">
      <c r="A12" s="36" t="s">
        <v>79</v>
      </c>
      <c r="B12" s="36"/>
      <c r="C12" s="11" t="s">
        <v>103</v>
      </c>
      <c r="D12" s="40">
        <v>100.7</v>
      </c>
      <c r="E12" s="40">
        <v>13</v>
      </c>
    </row>
    <row r="13" spans="1:5" s="23" customFormat="1" ht="24.75" customHeight="1" hidden="1">
      <c r="A13" s="41" t="s">
        <v>109</v>
      </c>
      <c r="B13" s="42"/>
      <c r="C13" s="11" t="s">
        <v>103</v>
      </c>
      <c r="D13" s="40"/>
      <c r="E13" s="40"/>
    </row>
    <row r="14" spans="1:5" s="22" customFormat="1" ht="24.75" customHeight="1">
      <c r="A14" s="43" t="s">
        <v>110</v>
      </c>
      <c r="B14" s="44"/>
      <c r="C14" s="11" t="s">
        <v>103</v>
      </c>
      <c r="D14" s="40">
        <v>12.35</v>
      </c>
      <c r="E14" s="40">
        <v>7.9</v>
      </c>
    </row>
    <row r="15" spans="1:5" s="22" customFormat="1" ht="24.75" customHeight="1">
      <c r="A15" s="45" t="s">
        <v>111</v>
      </c>
      <c r="B15" s="45"/>
      <c r="C15" s="11" t="s">
        <v>103</v>
      </c>
      <c r="D15" s="40">
        <v>8.09</v>
      </c>
      <c r="E15" s="40">
        <v>8.5</v>
      </c>
    </row>
    <row r="16" spans="1:5" s="22" customFormat="1" ht="18.75" customHeight="1" hidden="1">
      <c r="A16" s="45" t="s">
        <v>112</v>
      </c>
      <c r="B16" s="45"/>
      <c r="C16" s="11" t="s">
        <v>103</v>
      </c>
      <c r="D16" s="40"/>
      <c r="E16" s="40"/>
    </row>
    <row r="17" spans="1:5" s="22" customFormat="1" ht="24.75" customHeight="1">
      <c r="A17" s="46" t="s">
        <v>58</v>
      </c>
      <c r="B17" s="46"/>
      <c r="C17" s="47" t="s">
        <v>103</v>
      </c>
      <c r="D17" s="48">
        <v>73.1</v>
      </c>
      <c r="E17" s="48">
        <v>5.3</v>
      </c>
    </row>
    <row r="18" spans="1:5" s="22" customFormat="1" ht="24.75" customHeight="1">
      <c r="A18" s="45" t="s">
        <v>113</v>
      </c>
      <c r="B18" s="45"/>
      <c r="C18" s="11" t="s">
        <v>103</v>
      </c>
      <c r="D18" s="40">
        <v>77</v>
      </c>
      <c r="E18" s="40">
        <v>11</v>
      </c>
    </row>
    <row r="19" spans="1:5" s="22" customFormat="1" ht="24.75" customHeight="1">
      <c r="A19" s="41" t="s">
        <v>114</v>
      </c>
      <c r="B19" s="42"/>
      <c r="C19" s="11" t="s">
        <v>103</v>
      </c>
      <c r="D19" s="40">
        <v>63</v>
      </c>
      <c r="E19" s="40">
        <v>13.5</v>
      </c>
    </row>
    <row r="20" spans="1:5" s="22" customFormat="1" ht="24.75" customHeight="1">
      <c r="A20" s="45" t="s">
        <v>36</v>
      </c>
      <c r="B20" s="45"/>
      <c r="C20" s="11" t="s">
        <v>103</v>
      </c>
      <c r="D20" s="40">
        <v>15.6</v>
      </c>
      <c r="E20" s="40">
        <v>8</v>
      </c>
    </row>
    <row r="21" spans="1:5" s="22" customFormat="1" ht="0.75" customHeight="1" hidden="1">
      <c r="A21" s="45" t="s">
        <v>115</v>
      </c>
      <c r="B21" s="45"/>
      <c r="C21" s="11" t="s">
        <v>116</v>
      </c>
      <c r="D21" s="49"/>
      <c r="E21" s="49"/>
    </row>
    <row r="22" spans="1:5" s="24" customFormat="1" ht="23.25" customHeight="1" hidden="1">
      <c r="A22" s="50"/>
      <c r="B22" s="50"/>
      <c r="C22" s="50"/>
      <c r="D22" s="51"/>
      <c r="E22" s="51"/>
    </row>
    <row r="23" spans="1:5" s="22" customFormat="1" ht="24.75" customHeight="1">
      <c r="A23" s="52" t="s">
        <v>117</v>
      </c>
      <c r="B23" s="52"/>
      <c r="C23" s="11" t="s">
        <v>103</v>
      </c>
      <c r="D23" s="53">
        <v>4.3</v>
      </c>
      <c r="E23" s="53">
        <v>10</v>
      </c>
    </row>
    <row r="24" spans="1:5" s="22" customFormat="1" ht="0.75" customHeight="1" hidden="1">
      <c r="A24" s="54" t="s">
        <v>118</v>
      </c>
      <c r="B24" s="55"/>
      <c r="C24" s="47" t="s">
        <v>119</v>
      </c>
      <c r="D24" s="56"/>
      <c r="E24" s="56"/>
    </row>
    <row r="25" spans="1:5" s="22" customFormat="1" ht="24.75" customHeight="1">
      <c r="A25" s="45" t="s">
        <v>120</v>
      </c>
      <c r="B25" s="45"/>
      <c r="C25" s="11" t="s">
        <v>119</v>
      </c>
      <c r="D25" s="40">
        <v>1982</v>
      </c>
      <c r="E25" s="40">
        <v>7.7</v>
      </c>
    </row>
    <row r="26" spans="1:5" s="22" customFormat="1" ht="24.75" customHeight="1">
      <c r="A26" s="45" t="s">
        <v>19</v>
      </c>
      <c r="B26" s="45"/>
      <c r="C26" s="11" t="s">
        <v>103</v>
      </c>
      <c r="D26" s="40">
        <v>55.7</v>
      </c>
      <c r="E26" s="40">
        <v>10.8</v>
      </c>
    </row>
    <row r="27" spans="1:5" s="22" customFormat="1" ht="30" customHeight="1">
      <c r="A27" s="36" t="s">
        <v>121</v>
      </c>
      <c r="B27" s="36"/>
      <c r="C27" s="11" t="s">
        <v>122</v>
      </c>
      <c r="D27" s="40">
        <v>13181</v>
      </c>
      <c r="E27" s="37">
        <v>11.8</v>
      </c>
    </row>
    <row r="28" spans="1:5" s="22" customFormat="1" ht="24.75" customHeight="1">
      <c r="A28" s="45" t="s">
        <v>74</v>
      </c>
      <c r="B28" s="45"/>
      <c r="C28" s="11" t="s">
        <v>122</v>
      </c>
      <c r="D28" s="40">
        <v>28618</v>
      </c>
      <c r="E28" s="37">
        <v>9.5</v>
      </c>
    </row>
    <row r="29" spans="1:5" s="22" customFormat="1" ht="10.5" customHeight="1" hidden="1">
      <c r="A29" s="57" t="s">
        <v>123</v>
      </c>
      <c r="B29" s="58"/>
      <c r="C29" s="11" t="s">
        <v>103</v>
      </c>
      <c r="D29" s="40"/>
      <c r="E29" s="40"/>
    </row>
    <row r="30" spans="1:5" s="22" customFormat="1" ht="0.75" customHeight="1" hidden="1">
      <c r="A30" s="57" t="s">
        <v>41</v>
      </c>
      <c r="B30" s="58"/>
      <c r="C30" s="11" t="s">
        <v>124</v>
      </c>
      <c r="D30" s="40"/>
      <c r="E30" s="40"/>
    </row>
    <row r="31" spans="1:5" s="22" customFormat="1" ht="24" customHeight="1" hidden="1">
      <c r="A31" s="36" t="s">
        <v>125</v>
      </c>
      <c r="B31" s="36"/>
      <c r="C31" s="11" t="s">
        <v>126</v>
      </c>
      <c r="D31" s="59"/>
      <c r="E31" s="59"/>
    </row>
    <row r="32" spans="1:5" s="22" customFormat="1" ht="24.75" customHeight="1">
      <c r="A32" s="36" t="s">
        <v>127</v>
      </c>
      <c r="B32" s="36"/>
      <c r="C32" s="11" t="s">
        <v>128</v>
      </c>
      <c r="D32" s="60">
        <v>100.2</v>
      </c>
      <c r="E32" s="61"/>
    </row>
    <row r="33" spans="1:5" s="22" customFormat="1" ht="29.25" customHeight="1" hidden="1">
      <c r="A33" s="62" t="s">
        <v>129</v>
      </c>
      <c r="B33" s="63"/>
      <c r="C33" s="63"/>
      <c r="D33" s="63"/>
      <c r="E33" s="63"/>
    </row>
    <row r="34" spans="1:5" s="22" customFormat="1" ht="19.5" customHeight="1" hidden="1">
      <c r="A34" s="41" t="s">
        <v>112</v>
      </c>
      <c r="B34" s="42"/>
      <c r="C34" s="11" t="s">
        <v>103</v>
      </c>
      <c r="D34" s="40"/>
      <c r="E34" s="40"/>
    </row>
    <row r="35" spans="1:5" s="22" customFormat="1" ht="16.5" customHeight="1" hidden="1">
      <c r="A35" s="41" t="s">
        <v>130</v>
      </c>
      <c r="B35" s="42"/>
      <c r="C35" s="11" t="s">
        <v>131</v>
      </c>
      <c r="D35" s="40"/>
      <c r="E35" s="40"/>
    </row>
    <row r="36" spans="1:5" s="22" customFormat="1" ht="19.5" customHeight="1" hidden="1">
      <c r="A36" s="57" t="s">
        <v>132</v>
      </c>
      <c r="B36" s="58"/>
      <c r="C36" s="11" t="s">
        <v>103</v>
      </c>
      <c r="D36" s="40"/>
      <c r="E36" s="40"/>
    </row>
    <row r="37" spans="1:5" s="22" customFormat="1" ht="19.5" customHeight="1" hidden="1">
      <c r="A37" s="57" t="s">
        <v>41</v>
      </c>
      <c r="B37" s="58"/>
      <c r="C37" s="11" t="s">
        <v>124</v>
      </c>
      <c r="D37" s="40"/>
      <c r="E37" s="40"/>
    </row>
    <row r="38" spans="1:5" s="22" customFormat="1" ht="19.5" customHeight="1" hidden="1">
      <c r="A38" s="41" t="s">
        <v>133</v>
      </c>
      <c r="B38" s="42"/>
      <c r="C38" s="11" t="s">
        <v>134</v>
      </c>
      <c r="D38" s="40"/>
      <c r="E38" s="40"/>
    </row>
    <row r="39" spans="1:5" s="22" customFormat="1" ht="19.5" customHeight="1" hidden="1">
      <c r="A39" s="41" t="s">
        <v>135</v>
      </c>
      <c r="B39" s="42"/>
      <c r="C39" s="11" t="s">
        <v>103</v>
      </c>
      <c r="D39" s="40"/>
      <c r="E39" s="40"/>
    </row>
    <row r="40" spans="1:5" s="22" customFormat="1" ht="19.5" customHeight="1" hidden="1">
      <c r="A40" s="41" t="s">
        <v>136</v>
      </c>
      <c r="B40" s="42"/>
      <c r="C40" s="11" t="s">
        <v>131</v>
      </c>
      <c r="D40" s="40"/>
      <c r="E40" s="40"/>
    </row>
    <row r="41" spans="1:5" s="22" customFormat="1" ht="19.5" customHeight="1" hidden="1">
      <c r="A41" s="41" t="s">
        <v>137</v>
      </c>
      <c r="B41" s="42"/>
      <c r="C41" s="11" t="s">
        <v>131</v>
      </c>
      <c r="D41" s="40"/>
      <c r="E41" s="40"/>
    </row>
    <row r="42" spans="1:5" s="22" customFormat="1" ht="19.5" customHeight="1" hidden="1">
      <c r="A42" s="41" t="s">
        <v>138</v>
      </c>
      <c r="B42" s="42"/>
      <c r="C42" s="11" t="s">
        <v>131</v>
      </c>
      <c r="D42" s="40"/>
      <c r="E42" s="40"/>
    </row>
    <row r="43" spans="1:5" s="22" customFormat="1" ht="19.5" customHeight="1" hidden="1">
      <c r="A43" s="41" t="s">
        <v>139</v>
      </c>
      <c r="B43" s="42"/>
      <c r="C43" s="11" t="s">
        <v>131</v>
      </c>
      <c r="D43" s="40"/>
      <c r="E43" s="40"/>
    </row>
    <row r="44" spans="1:5" s="22" customFormat="1" ht="18.75" customHeight="1" hidden="1">
      <c r="A44" s="36" t="s">
        <v>127</v>
      </c>
      <c r="B44" s="36"/>
      <c r="C44" s="11" t="s">
        <v>128</v>
      </c>
      <c r="D44" s="64"/>
      <c r="E44" s="64"/>
    </row>
    <row r="45" spans="1:5" s="22" customFormat="1" ht="18.75" customHeight="1" hidden="1">
      <c r="A45" s="65" t="s">
        <v>140</v>
      </c>
      <c r="B45" s="65"/>
      <c r="C45" s="14" t="s">
        <v>128</v>
      </c>
      <c r="D45" s="64"/>
      <c r="E45" s="64"/>
    </row>
    <row r="46" spans="1:5" s="22" customFormat="1" ht="18.75" customHeight="1" hidden="1">
      <c r="A46" s="65" t="s">
        <v>141</v>
      </c>
      <c r="B46" s="65"/>
      <c r="C46" s="14" t="s">
        <v>142</v>
      </c>
      <c r="D46" s="64"/>
      <c r="E46" s="64"/>
    </row>
    <row r="47" spans="1:5" s="22" customFormat="1" ht="18.75" customHeight="1" hidden="1">
      <c r="A47" s="65" t="s">
        <v>143</v>
      </c>
      <c r="B47" s="65"/>
      <c r="C47" s="14" t="s">
        <v>142</v>
      </c>
      <c r="D47" s="64"/>
      <c r="E47" s="64"/>
    </row>
    <row r="48" spans="1:5" s="22" customFormat="1" ht="18.75" customHeight="1" hidden="1">
      <c r="A48" s="65" t="s">
        <v>144</v>
      </c>
      <c r="B48" s="65"/>
      <c r="C48" s="14" t="s">
        <v>142</v>
      </c>
      <c r="D48" s="64"/>
      <c r="E48" s="64"/>
    </row>
    <row r="49" spans="1:5" s="22" customFormat="1" ht="18.75" customHeight="1" hidden="1">
      <c r="A49" s="57" t="s">
        <v>145</v>
      </c>
      <c r="B49" s="58"/>
      <c r="C49" s="14" t="s">
        <v>128</v>
      </c>
      <c r="D49" s="59"/>
      <c r="E49" s="59"/>
    </row>
    <row r="50" spans="1:5" s="22" customFormat="1" ht="18.75" customHeight="1" hidden="1">
      <c r="A50" s="65" t="s">
        <v>146</v>
      </c>
      <c r="B50" s="65"/>
      <c r="C50" s="14" t="s">
        <v>128</v>
      </c>
      <c r="D50" s="64"/>
      <c r="E50" s="64"/>
    </row>
    <row r="51" spans="1:5" s="22" customFormat="1" ht="18.75" customHeight="1" hidden="1">
      <c r="A51" s="65" t="s">
        <v>147</v>
      </c>
      <c r="B51" s="65"/>
      <c r="C51" s="14" t="s">
        <v>148</v>
      </c>
      <c r="D51" s="64"/>
      <c r="E51" s="64"/>
    </row>
    <row r="52" spans="1:5" s="22" customFormat="1" ht="18.75" customHeight="1" hidden="1">
      <c r="A52" s="66" t="s">
        <v>149</v>
      </c>
      <c r="B52" s="66" t="s">
        <v>150</v>
      </c>
      <c r="C52" s="47" t="s">
        <v>151</v>
      </c>
      <c r="D52" s="67"/>
      <c r="E52" s="67"/>
    </row>
    <row r="53" spans="1:5" s="22" customFormat="1" ht="18.75" customHeight="1" hidden="1">
      <c r="A53" s="68"/>
      <c r="B53" s="68" t="s">
        <v>152</v>
      </c>
      <c r="C53" s="11" t="s">
        <v>151</v>
      </c>
      <c r="D53" s="69"/>
      <c r="E53" s="69"/>
    </row>
    <row r="54" spans="1:5" s="22" customFormat="1" ht="18.75" customHeight="1" hidden="1">
      <c r="A54" s="68"/>
      <c r="B54" s="68" t="s">
        <v>153</v>
      </c>
      <c r="C54" s="11" t="s">
        <v>151</v>
      </c>
      <c r="D54" s="69"/>
      <c r="E54" s="69"/>
    </row>
    <row r="55" spans="1:5" s="22" customFormat="1" ht="18.75" customHeight="1" hidden="1">
      <c r="A55" s="68"/>
      <c r="B55" s="36" t="s">
        <v>154</v>
      </c>
      <c r="C55" s="11" t="s">
        <v>151</v>
      </c>
      <c r="D55" s="70"/>
      <c r="E55" s="70"/>
    </row>
    <row r="56" spans="1:5" ht="14.25" customHeight="1" hidden="1">
      <c r="A56" s="71"/>
      <c r="B56" s="71"/>
      <c r="C56" s="71"/>
      <c r="D56" s="71"/>
      <c r="E56" s="71"/>
    </row>
    <row r="57" spans="1:5" ht="26.25" customHeight="1">
      <c r="A57" s="72"/>
      <c r="B57" s="72"/>
      <c r="C57" s="72"/>
      <c r="D57" s="72"/>
      <c r="E57" s="72"/>
    </row>
  </sheetData>
  <sheetProtection/>
  <mergeCells count="42">
    <mergeCell ref="A2:E2"/>
    <mergeCell ref="D3:E3"/>
    <mergeCell ref="A5:E5"/>
    <mergeCell ref="A6:B6"/>
    <mergeCell ref="A9:B9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D32:E32"/>
    <mergeCell ref="A33:E33"/>
    <mergeCell ref="A34:B34"/>
    <mergeCell ref="A36:B36"/>
    <mergeCell ref="A37:B37"/>
    <mergeCell ref="A38:B38"/>
    <mergeCell ref="A44:B44"/>
    <mergeCell ref="A45:B45"/>
    <mergeCell ref="A46:B46"/>
    <mergeCell ref="A47:B47"/>
    <mergeCell ref="A48:B48"/>
    <mergeCell ref="A49:B49"/>
    <mergeCell ref="A51:B51"/>
    <mergeCell ref="A56:E56"/>
    <mergeCell ref="A57:E57"/>
    <mergeCell ref="A52:A55"/>
    <mergeCell ref="C3:C4"/>
    <mergeCell ref="A3:B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G18" sqref="G18"/>
    </sheetView>
  </sheetViews>
  <sheetFormatPr defaultColWidth="9.00390625" defaultRowHeight="31.5" customHeight="1"/>
  <cols>
    <col min="1" max="1" width="28.125" style="1" customWidth="1"/>
    <col min="2" max="3" width="10.50390625" style="1" customWidth="1"/>
    <col min="4" max="4" width="8.125" style="1" customWidth="1"/>
    <col min="5" max="16384" width="9.00390625" style="1" customWidth="1"/>
  </cols>
  <sheetData>
    <row r="1" spans="1:5" ht="31.5" customHeight="1">
      <c r="A1" s="2" t="s">
        <v>155</v>
      </c>
      <c r="B1" s="2"/>
      <c r="C1" s="2"/>
      <c r="D1" s="2"/>
      <c r="E1" s="2"/>
    </row>
    <row r="2" spans="1:5" ht="31.5" customHeight="1">
      <c r="A2" s="2"/>
      <c r="B2" s="2"/>
      <c r="C2" s="2"/>
      <c r="D2" s="2"/>
      <c r="E2" s="2"/>
    </row>
    <row r="3" spans="1:5" ht="31.5" customHeight="1">
      <c r="A3" s="3" t="s">
        <v>156</v>
      </c>
      <c r="B3" s="4"/>
      <c r="C3" s="4"/>
      <c r="D3" s="5" t="s">
        <v>157</v>
      </c>
      <c r="E3" s="5"/>
    </row>
    <row r="4" spans="1:5" ht="31.5" customHeight="1">
      <c r="A4" s="6" t="s">
        <v>158</v>
      </c>
      <c r="B4" s="7" t="s">
        <v>159</v>
      </c>
      <c r="C4" s="7"/>
      <c r="D4" s="7" t="s">
        <v>160</v>
      </c>
      <c r="E4" s="8"/>
    </row>
    <row r="5" spans="1:5" ht="31.5" customHeight="1">
      <c r="A5" s="9"/>
      <c r="B5" s="7" t="s">
        <v>99</v>
      </c>
      <c r="C5" s="7" t="s">
        <v>161</v>
      </c>
      <c r="D5" s="7" t="s">
        <v>99</v>
      </c>
      <c r="E5" s="8" t="s">
        <v>161</v>
      </c>
    </row>
    <row r="6" spans="1:5" ht="31.5" customHeight="1" hidden="1">
      <c r="A6" s="10" t="s">
        <v>162</v>
      </c>
      <c r="B6" s="11">
        <v>158.1</v>
      </c>
      <c r="C6" s="11">
        <v>9.5</v>
      </c>
      <c r="D6" s="11">
        <v>156.7</v>
      </c>
      <c r="E6" s="12">
        <v>8.2</v>
      </c>
    </row>
    <row r="7" spans="1:5" ht="31.5" customHeight="1">
      <c r="A7" s="10" t="s">
        <v>163</v>
      </c>
      <c r="B7" s="11">
        <v>46.6</v>
      </c>
      <c r="C7" s="11">
        <v>5.3</v>
      </c>
      <c r="D7" s="11">
        <v>46.6</v>
      </c>
      <c r="E7" s="12">
        <v>5.3</v>
      </c>
    </row>
    <row r="8" spans="1:5" ht="31.5" customHeight="1">
      <c r="A8" s="10" t="s">
        <v>164</v>
      </c>
      <c r="B8" s="11">
        <v>43.2</v>
      </c>
      <c r="C8" s="11">
        <v>8.6</v>
      </c>
      <c r="D8" s="11">
        <v>43.2</v>
      </c>
      <c r="E8" s="12">
        <v>8.6</v>
      </c>
    </row>
    <row r="9" spans="1:5" ht="31.5" customHeight="1">
      <c r="A9" s="13" t="s">
        <v>165</v>
      </c>
      <c r="B9" s="11">
        <v>14.7</v>
      </c>
      <c r="C9" s="11">
        <v>10</v>
      </c>
      <c r="D9" s="11">
        <v>14.95</v>
      </c>
      <c r="E9" s="12">
        <v>4.7</v>
      </c>
    </row>
    <row r="10" spans="1:5" ht="31.5" customHeight="1">
      <c r="A10" s="10" t="s">
        <v>166</v>
      </c>
      <c r="B10" s="11">
        <v>51.9</v>
      </c>
      <c r="C10" s="11">
        <v>10.7</v>
      </c>
      <c r="D10" s="11">
        <v>52.7</v>
      </c>
      <c r="E10" s="12">
        <v>11.7</v>
      </c>
    </row>
    <row r="11" spans="1:5" ht="31.5" customHeight="1">
      <c r="A11" s="10" t="s">
        <v>167</v>
      </c>
      <c r="B11" s="14">
        <v>100.7</v>
      </c>
      <c r="C11" s="14">
        <v>13</v>
      </c>
      <c r="D11" s="11">
        <v>100.7</v>
      </c>
      <c r="E11" s="12">
        <v>13</v>
      </c>
    </row>
    <row r="12" spans="1:5" ht="31.5" customHeight="1">
      <c r="A12" s="10" t="s">
        <v>168</v>
      </c>
      <c r="B12" s="14">
        <v>5.7</v>
      </c>
      <c r="C12" s="14">
        <v>16</v>
      </c>
      <c r="D12" s="11">
        <v>13.5</v>
      </c>
      <c r="E12" s="12">
        <v>176</v>
      </c>
    </row>
    <row r="13" spans="1:5" ht="31.5" customHeight="1">
      <c r="A13" s="10" t="s">
        <v>169</v>
      </c>
      <c r="B13" s="11">
        <v>12.25</v>
      </c>
      <c r="C13" s="11">
        <v>7</v>
      </c>
      <c r="D13" s="15">
        <v>12.35</v>
      </c>
      <c r="E13" s="12">
        <v>7.9</v>
      </c>
    </row>
    <row r="14" spans="1:5" ht="31.5" customHeight="1">
      <c r="A14" s="10" t="s">
        <v>170</v>
      </c>
      <c r="B14" s="11">
        <v>8.02</v>
      </c>
      <c r="C14" s="11">
        <v>8</v>
      </c>
      <c r="D14" s="15">
        <v>8.09</v>
      </c>
      <c r="E14" s="12">
        <v>8.5</v>
      </c>
    </row>
    <row r="15" spans="1:5" ht="31.5" customHeight="1">
      <c r="A15" s="16" t="s">
        <v>171</v>
      </c>
      <c r="B15" s="14">
        <v>58.9</v>
      </c>
      <c r="C15" s="14">
        <v>12</v>
      </c>
      <c r="D15" s="11">
        <v>55.6</v>
      </c>
      <c r="E15" s="12">
        <v>9.2</v>
      </c>
    </row>
    <row r="16" spans="1:5" ht="31.5" customHeight="1">
      <c r="A16" s="17" t="s">
        <v>172</v>
      </c>
      <c r="B16" s="14">
        <v>3.9</v>
      </c>
      <c r="C16" s="14">
        <v>0</v>
      </c>
      <c r="D16" s="15">
        <v>4.3</v>
      </c>
      <c r="E16" s="12">
        <v>10</v>
      </c>
    </row>
    <row r="17" spans="1:5" ht="31.5" customHeight="1">
      <c r="A17" s="18" t="s">
        <v>29</v>
      </c>
      <c r="B17" s="14">
        <v>1969</v>
      </c>
      <c r="C17" s="14">
        <v>7</v>
      </c>
      <c r="D17" s="15">
        <v>1982</v>
      </c>
      <c r="E17" s="12">
        <v>7.7</v>
      </c>
    </row>
    <row r="18" ht="31.5" customHeight="1">
      <c r="A18" s="1" t="s">
        <v>23</v>
      </c>
    </row>
  </sheetData>
  <sheetProtection/>
  <mergeCells count="5">
    <mergeCell ref="A1:E1"/>
    <mergeCell ref="D3:E3"/>
    <mergeCell ref="B4:C4"/>
    <mergeCell ref="D4:E4"/>
    <mergeCell ref="A4:A5"/>
  </mergeCells>
  <printOptions horizontalCentered="1"/>
  <pageMargins left="0.35" right="0.16" top="0.59" bottom="0.59" header="0.51" footer="0.51"/>
  <pageSetup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D18" sqref="D18"/>
    </sheetView>
  </sheetViews>
  <sheetFormatPr defaultColWidth="9.00390625" defaultRowHeight="14.25"/>
  <cols>
    <col min="1" max="1" width="27.25390625" style="0" customWidth="1"/>
    <col min="2" max="5" width="8.25390625" style="0" customWidth="1"/>
    <col min="6" max="6" width="8.00390625" style="0" customWidth="1"/>
    <col min="7" max="7" width="24.25390625" style="0" customWidth="1"/>
    <col min="8" max="9" width="8.25390625" style="0" customWidth="1"/>
    <col min="10" max="10" width="8.25390625" style="101" customWidth="1"/>
    <col min="11" max="11" width="8.25390625" style="0" customWidth="1"/>
    <col min="13" max="14" width="12.625" style="0" bestFit="1" customWidth="1"/>
  </cols>
  <sheetData>
    <row r="1" spans="1:10" ht="21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21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</row>
    <row r="3" spans="1:10" ht="20.25" customHeight="1">
      <c r="A3" s="103" t="s">
        <v>33</v>
      </c>
      <c r="B3" s="103"/>
      <c r="C3" s="104"/>
      <c r="D3" s="104"/>
      <c r="E3" s="104"/>
      <c r="F3" s="104"/>
      <c r="G3" s="104"/>
      <c r="H3" s="104"/>
      <c r="I3" s="104"/>
      <c r="J3" s="104"/>
    </row>
    <row r="4" spans="1:10" ht="19.5" customHeight="1">
      <c r="A4" s="105" t="s">
        <v>2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0" ht="15.75" customHeight="1">
      <c r="A5" s="105"/>
      <c r="B5" s="105"/>
      <c r="C5" s="105"/>
      <c r="D5" s="105"/>
      <c r="E5" s="105"/>
      <c r="F5" s="105"/>
      <c r="G5" s="105"/>
      <c r="H5" s="105"/>
      <c r="I5" s="105"/>
      <c r="J5" s="122"/>
    </row>
    <row r="6" spans="1:11" ht="30.75" customHeight="1">
      <c r="A6" s="106"/>
      <c r="B6" s="107" t="s">
        <v>34</v>
      </c>
      <c r="C6" s="107" t="s">
        <v>3</v>
      </c>
      <c r="D6" s="107" t="s">
        <v>4</v>
      </c>
      <c r="E6" s="107" t="s">
        <v>35</v>
      </c>
      <c r="F6" s="107"/>
      <c r="G6" s="160"/>
      <c r="H6" s="107" t="s">
        <v>34</v>
      </c>
      <c r="I6" s="107" t="s">
        <v>3</v>
      </c>
      <c r="J6" s="123" t="s">
        <v>4</v>
      </c>
      <c r="K6" s="107" t="s">
        <v>35</v>
      </c>
    </row>
    <row r="7" spans="1:8" ht="20.25" customHeight="1">
      <c r="A7" s="108" t="s">
        <v>5</v>
      </c>
      <c r="B7" s="108"/>
      <c r="C7" s="158"/>
      <c r="D7" s="161"/>
      <c r="E7" s="161"/>
      <c r="F7" s="107"/>
      <c r="G7" s="108" t="s">
        <v>6</v>
      </c>
      <c r="H7" s="108"/>
    </row>
    <row r="8" spans="1:11" ht="20.25" customHeight="1">
      <c r="A8" s="110" t="s">
        <v>36</v>
      </c>
      <c r="B8" s="110">
        <v>147000</v>
      </c>
      <c r="C8" s="158">
        <v>17067</v>
      </c>
      <c r="D8" s="161">
        <v>3.6</v>
      </c>
      <c r="E8" s="161">
        <f aca="true" t="shared" si="0" ref="E8:E13">C8/B8*100</f>
        <v>11.610204081632652</v>
      </c>
      <c r="F8" s="107"/>
      <c r="G8" s="110" t="s">
        <v>8</v>
      </c>
      <c r="H8" s="110">
        <v>207100</v>
      </c>
      <c r="I8" s="158">
        <v>31745</v>
      </c>
      <c r="J8" s="161">
        <v>28</v>
      </c>
      <c r="K8" s="101">
        <f>I8/H8*100</f>
        <v>15.328343795267987</v>
      </c>
    </row>
    <row r="9" spans="1:11" ht="20.25" customHeight="1">
      <c r="A9" s="108" t="s">
        <v>9</v>
      </c>
      <c r="B9" s="108"/>
      <c r="E9" s="161"/>
      <c r="F9" s="107"/>
      <c r="G9" s="110" t="s">
        <v>37</v>
      </c>
      <c r="H9" s="110">
        <v>123500</v>
      </c>
      <c r="I9" s="158">
        <v>23620</v>
      </c>
      <c r="J9" s="161">
        <v>32.5</v>
      </c>
      <c r="K9" s="101">
        <f aca="true" t="shared" si="1" ref="K9:K15">I9/H9*100</f>
        <v>19.125506072874494</v>
      </c>
    </row>
    <row r="10" spans="1:11" ht="20.25" customHeight="1">
      <c r="A10" s="110" t="s">
        <v>38</v>
      </c>
      <c r="B10" s="110">
        <v>1007000</v>
      </c>
      <c r="C10">
        <v>78137</v>
      </c>
      <c r="D10">
        <v>28</v>
      </c>
      <c r="E10" s="161">
        <f t="shared" si="0"/>
        <v>7.759384309831181</v>
      </c>
      <c r="F10" s="107"/>
      <c r="G10" s="110" t="s">
        <v>12</v>
      </c>
      <c r="H10" s="110">
        <v>80910</v>
      </c>
      <c r="I10" s="158">
        <v>15443</v>
      </c>
      <c r="J10" s="161">
        <v>36.5</v>
      </c>
      <c r="K10" s="101">
        <f t="shared" si="1"/>
        <v>19.086639475960947</v>
      </c>
    </row>
    <row r="11" spans="1:11" ht="20.25" customHeight="1">
      <c r="A11" t="s">
        <v>39</v>
      </c>
      <c r="C11">
        <v>50836</v>
      </c>
      <c r="D11">
        <v>100.6</v>
      </c>
      <c r="E11" s="161"/>
      <c r="G11" s="110" t="s">
        <v>14</v>
      </c>
      <c r="H11" s="110">
        <v>61610</v>
      </c>
      <c r="I11" s="158">
        <v>9815</v>
      </c>
      <c r="J11" s="158">
        <v>37.3</v>
      </c>
      <c r="K11" s="101">
        <f t="shared" si="1"/>
        <v>15.930855380620029</v>
      </c>
    </row>
    <row r="12" spans="1:11" ht="20.25" customHeight="1">
      <c r="A12" t="s">
        <v>15</v>
      </c>
      <c r="C12">
        <v>27301</v>
      </c>
      <c r="D12">
        <v>-23.5</v>
      </c>
      <c r="E12" s="161"/>
      <c r="G12" s="110" t="s">
        <v>16</v>
      </c>
      <c r="H12" s="110">
        <v>42590</v>
      </c>
      <c r="I12" s="158">
        <v>8177</v>
      </c>
      <c r="J12" s="161">
        <v>25.6</v>
      </c>
      <c r="K12" s="101">
        <f t="shared" si="1"/>
        <v>19.199342568678095</v>
      </c>
    </row>
    <row r="13" spans="1:11" ht="20.25" customHeight="1">
      <c r="A13" t="s">
        <v>40</v>
      </c>
      <c r="B13">
        <v>57000</v>
      </c>
      <c r="C13">
        <v>20170</v>
      </c>
      <c r="D13">
        <v>688.2</v>
      </c>
      <c r="E13" s="161">
        <f t="shared" si="0"/>
        <v>35.385964912280706</v>
      </c>
      <c r="F13" s="113"/>
      <c r="G13" s="110" t="s">
        <v>18</v>
      </c>
      <c r="H13" s="110">
        <v>253498</v>
      </c>
      <c r="I13" s="158">
        <v>48142</v>
      </c>
      <c r="J13" s="158">
        <v>57.8</v>
      </c>
      <c r="K13" s="101">
        <f t="shared" si="1"/>
        <v>18.991076852677338</v>
      </c>
    </row>
    <row r="14" spans="1:11" ht="20.25" customHeight="1">
      <c r="A14" t="s">
        <v>41</v>
      </c>
      <c r="C14">
        <v>68287</v>
      </c>
      <c r="D14">
        <v>126.2</v>
      </c>
      <c r="E14" s="161"/>
      <c r="F14" s="113"/>
      <c r="G14" s="110" t="s">
        <v>20</v>
      </c>
      <c r="H14" s="110">
        <v>169136</v>
      </c>
      <c r="I14" s="158">
        <v>21729</v>
      </c>
      <c r="J14" s="158">
        <v>3.1</v>
      </c>
      <c r="K14" s="101">
        <f t="shared" si="1"/>
        <v>12.847057988837385</v>
      </c>
    </row>
    <row r="15" spans="1:11" ht="20.25" customHeight="1">
      <c r="A15" s="108" t="s">
        <v>17</v>
      </c>
      <c r="B15" s="108"/>
      <c r="E15" s="161"/>
      <c r="G15" s="110" t="s">
        <v>22</v>
      </c>
      <c r="H15" s="110">
        <v>16360</v>
      </c>
      <c r="I15" s="158">
        <v>3107</v>
      </c>
      <c r="J15" s="158">
        <v>61.2</v>
      </c>
      <c r="K15" s="101">
        <f t="shared" si="1"/>
        <v>18.991442542787286</v>
      </c>
    </row>
    <row r="16" spans="1:13" ht="20.25" customHeight="1">
      <c r="A16" s="110" t="s">
        <v>19</v>
      </c>
      <c r="B16" s="110">
        <v>589000</v>
      </c>
      <c r="C16" s="162">
        <v>82391</v>
      </c>
      <c r="D16" s="158">
        <v>8.9</v>
      </c>
      <c r="E16" s="161">
        <f aca="true" t="shared" si="2" ref="E16:E21">C16/B16*100</f>
        <v>13.988285229202038</v>
      </c>
      <c r="G16" s="110" t="s">
        <v>24</v>
      </c>
      <c r="H16" s="110"/>
      <c r="I16" s="158">
        <v>1288646</v>
      </c>
      <c r="J16" s="161">
        <v>21.13247204445814</v>
      </c>
      <c r="L16" s="158">
        <v>1063832</v>
      </c>
      <c r="M16">
        <f>I16+I18</f>
        <v>2180121</v>
      </c>
    </row>
    <row r="17" spans="1:13" ht="20.25" customHeight="1">
      <c r="A17" s="108" t="s">
        <v>21</v>
      </c>
      <c r="B17" s="108"/>
      <c r="E17" s="161"/>
      <c r="G17" s="110" t="s">
        <v>26</v>
      </c>
      <c r="H17" s="110"/>
      <c r="I17" s="158">
        <v>817451</v>
      </c>
      <c r="J17" s="161">
        <v>13.43041060800958</v>
      </c>
      <c r="L17" s="158">
        <v>720663</v>
      </c>
      <c r="M17">
        <f>L16+L18</f>
        <v>1845004</v>
      </c>
    </row>
    <row r="18" spans="1:13" ht="20.25" customHeight="1">
      <c r="A18" s="110" t="s">
        <v>23</v>
      </c>
      <c r="B18" s="110"/>
      <c r="C18" s="163">
        <v>555999</v>
      </c>
      <c r="D18">
        <v>63.4</v>
      </c>
      <c r="E18" s="161"/>
      <c r="G18" s="110" t="s">
        <v>28</v>
      </c>
      <c r="H18" s="110"/>
      <c r="I18" s="158">
        <v>891475</v>
      </c>
      <c r="J18" s="161">
        <v>14.120193760145014</v>
      </c>
      <c r="L18" s="158">
        <v>781172</v>
      </c>
      <c r="M18">
        <f>M16/M17*100-100</f>
        <v>18.163483656403983</v>
      </c>
    </row>
    <row r="19" spans="1:11" ht="20.25" customHeight="1">
      <c r="A19" s="108" t="s">
        <v>42</v>
      </c>
      <c r="B19" s="108"/>
      <c r="C19" s="158"/>
      <c r="D19" s="118"/>
      <c r="E19" s="161"/>
      <c r="G19" s="108" t="s">
        <v>30</v>
      </c>
      <c r="H19" s="108"/>
      <c r="I19" s="158"/>
      <c r="J19" s="118"/>
      <c r="K19" s="101"/>
    </row>
    <row r="20" spans="1:11" ht="20.25" customHeight="1">
      <c r="A20" s="110" t="s">
        <v>29</v>
      </c>
      <c r="B20" s="110">
        <v>1969</v>
      </c>
      <c r="C20" s="158">
        <v>0</v>
      </c>
      <c r="D20" s="161">
        <v>-100</v>
      </c>
      <c r="E20" s="161">
        <f t="shared" si="2"/>
        <v>0</v>
      </c>
      <c r="G20" s="110" t="s">
        <v>32</v>
      </c>
      <c r="H20" s="110"/>
      <c r="I20" s="158">
        <v>100.2</v>
      </c>
      <c r="J20" s="158"/>
      <c r="K20" s="101"/>
    </row>
    <row r="21" spans="1:11" ht="20.25" customHeight="1">
      <c r="A21" s="110" t="s">
        <v>43</v>
      </c>
      <c r="B21" s="110">
        <v>39000</v>
      </c>
      <c r="C21" s="158">
        <v>3210</v>
      </c>
      <c r="D21" s="161">
        <v>-11.2</v>
      </c>
      <c r="E21" s="161">
        <f t="shared" si="2"/>
        <v>8.23076923076923</v>
      </c>
      <c r="K21" s="101"/>
    </row>
    <row r="22" spans="6:11" ht="20.25" customHeight="1">
      <c r="F22" s="118"/>
      <c r="K22" s="101"/>
    </row>
    <row r="24" ht="14.25">
      <c r="J24" s="164"/>
    </row>
  </sheetData>
  <sheetProtection/>
  <mergeCells count="3">
    <mergeCell ref="A3:J3"/>
    <mergeCell ref="A4:J4"/>
    <mergeCell ref="A1:J2"/>
  </mergeCells>
  <printOptions horizontalCentered="1"/>
  <pageMargins left="0.36" right="0.16" top="0.78" bottom="0.78" header="0.51" footer="0.51"/>
  <pageSetup horizontalDpi="600" verticalDpi="6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A2">
      <selection activeCell="D31" sqref="D31"/>
    </sheetView>
  </sheetViews>
  <sheetFormatPr defaultColWidth="9.00390625" defaultRowHeight="14.25"/>
  <cols>
    <col min="1" max="1" width="29.875" style="150" customWidth="1"/>
    <col min="2" max="2" width="8.75390625" style="150" customWidth="1"/>
    <col min="3" max="3" width="8.125" style="150" customWidth="1"/>
    <col min="4" max="4" width="8.75390625" style="150" customWidth="1"/>
    <col min="5" max="5" width="8.125" style="150" customWidth="1"/>
    <col min="6" max="6" width="7.25390625" style="150" customWidth="1"/>
    <col min="7" max="7" width="28.375" style="150" customWidth="1"/>
    <col min="8" max="8" width="8.75390625" style="150" customWidth="1"/>
    <col min="9" max="9" width="8.125" style="150" customWidth="1"/>
    <col min="10" max="10" width="8.125" style="151" customWidth="1"/>
    <col min="11" max="11" width="8.125" style="150" customWidth="1"/>
    <col min="12" max="12" width="9.00390625" style="150" customWidth="1"/>
    <col min="13" max="13" width="11.125" style="150" bestFit="1" customWidth="1"/>
    <col min="14" max="16384" width="9.00390625" style="150" customWidth="1"/>
  </cols>
  <sheetData>
    <row r="1" spans="1:11" ht="21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21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20.25" customHeight="1">
      <c r="A3" s="103" t="s">
        <v>44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19.5" customHeight="1">
      <c r="A4" s="152" t="s">
        <v>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1" ht="9.75" customHeight="1">
      <c r="A5" s="152"/>
      <c r="B5" s="152"/>
      <c r="C5" s="152"/>
      <c r="D5" s="152"/>
      <c r="E5" s="152"/>
      <c r="F5" s="152"/>
      <c r="G5" s="152"/>
      <c r="H5" s="152"/>
      <c r="I5" s="152"/>
      <c r="J5" s="156"/>
      <c r="K5" s="152"/>
    </row>
    <row r="6" spans="1:11" ht="30" customHeight="1">
      <c r="A6" s="106"/>
      <c r="B6" s="107" t="s">
        <v>34</v>
      </c>
      <c r="C6" s="107" t="s">
        <v>3</v>
      </c>
      <c r="D6" s="107" t="s">
        <v>4</v>
      </c>
      <c r="E6" s="107" t="s">
        <v>35</v>
      </c>
      <c r="F6" s="107"/>
      <c r="G6" s="106"/>
      <c r="H6" s="107" t="s">
        <v>34</v>
      </c>
      <c r="I6" s="107" t="s">
        <v>3</v>
      </c>
      <c r="J6" s="123" t="s">
        <v>4</v>
      </c>
      <c r="K6" s="107" t="s">
        <v>45</v>
      </c>
    </row>
    <row r="7" spans="1:10" ht="19.5" customHeight="1">
      <c r="A7" s="108" t="s">
        <v>46</v>
      </c>
      <c r="B7" s="107"/>
      <c r="C7" s="107"/>
      <c r="D7" s="107"/>
      <c r="E7" s="107"/>
      <c r="F7" s="107"/>
      <c r="G7" s="109" t="s">
        <v>47</v>
      </c>
      <c r="H7" s="22"/>
      <c r="I7" s="22"/>
      <c r="J7" s="124"/>
    </row>
    <row r="8" spans="1:10" ht="19.5" customHeight="1">
      <c r="A8" s="110" t="s">
        <v>48</v>
      </c>
      <c r="B8" s="22"/>
      <c r="C8" s="100">
        <v>172126</v>
      </c>
      <c r="D8" s="100">
        <v>8.2</v>
      </c>
      <c r="E8" s="112"/>
      <c r="F8" s="107"/>
      <c r="G8" s="110" t="s">
        <v>23</v>
      </c>
      <c r="H8" s="22"/>
      <c r="I8" s="100">
        <v>811408</v>
      </c>
      <c r="J8" s="100">
        <v>32.3</v>
      </c>
    </row>
    <row r="9" spans="1:11" ht="19.5" customHeight="1">
      <c r="A9" s="110" t="s">
        <v>49</v>
      </c>
      <c r="B9" s="22"/>
      <c r="C9" s="100">
        <v>45061</v>
      </c>
      <c r="D9" s="100">
        <v>5.2</v>
      </c>
      <c r="E9" s="112"/>
      <c r="F9" s="107"/>
      <c r="G9" s="109" t="s">
        <v>50</v>
      </c>
      <c r="H9" s="22"/>
      <c r="I9" s="22"/>
      <c r="J9" s="124"/>
      <c r="K9" s="22"/>
    </row>
    <row r="10" spans="1:11" ht="19.5" customHeight="1">
      <c r="A10" s="110" t="s">
        <v>51</v>
      </c>
      <c r="B10" s="22"/>
      <c r="C10" s="100">
        <v>53000</v>
      </c>
      <c r="D10" s="100">
        <v>7.3</v>
      </c>
      <c r="E10" s="112"/>
      <c r="F10" s="107"/>
      <c r="G10" s="110" t="s">
        <v>52</v>
      </c>
      <c r="H10" s="22">
        <v>207100</v>
      </c>
      <c r="I10" s="100">
        <v>43524</v>
      </c>
      <c r="J10" s="111">
        <v>20.57</v>
      </c>
      <c r="K10" s="124">
        <f>I10/H10*100</f>
        <v>21.015934331240945</v>
      </c>
    </row>
    <row r="11" spans="1:11" ht="19.5" customHeight="1">
      <c r="A11" s="110" t="s">
        <v>53</v>
      </c>
      <c r="B11" s="22"/>
      <c r="C11" s="100">
        <v>17300</v>
      </c>
      <c r="D11" s="100">
        <v>10.8</v>
      </c>
      <c r="E11" s="153"/>
      <c r="G11" s="110" t="s">
        <v>54</v>
      </c>
      <c r="H11" s="22">
        <v>123500</v>
      </c>
      <c r="I11" s="100">
        <v>34882</v>
      </c>
      <c r="J11" s="111">
        <v>21.4</v>
      </c>
      <c r="K11" s="124">
        <f aca="true" t="shared" si="0" ref="K11:K16">I11/H11*100</f>
        <v>28.244534412955463</v>
      </c>
    </row>
    <row r="12" spans="1:12" ht="19.5" customHeight="1">
      <c r="A12" s="110" t="s">
        <v>55</v>
      </c>
      <c r="B12" s="22"/>
      <c r="C12" s="100">
        <v>74065</v>
      </c>
      <c r="D12" s="100">
        <v>10.9</v>
      </c>
      <c r="E12" s="112"/>
      <c r="F12" s="154"/>
      <c r="G12" s="110" t="s">
        <v>56</v>
      </c>
      <c r="H12" s="22">
        <v>80910</v>
      </c>
      <c r="I12" s="100">
        <v>23969</v>
      </c>
      <c r="J12" s="111">
        <v>22.9</v>
      </c>
      <c r="K12" s="124">
        <f t="shared" si="0"/>
        <v>29.624273884563095</v>
      </c>
      <c r="L12" s="157"/>
    </row>
    <row r="13" spans="1:12" ht="19.5" customHeight="1">
      <c r="A13" s="108" t="s">
        <v>57</v>
      </c>
      <c r="B13" s="107"/>
      <c r="C13" s="100"/>
      <c r="D13" s="114"/>
      <c r="E13" s="112"/>
      <c r="F13" s="154"/>
      <c r="G13" s="110" t="s">
        <v>14</v>
      </c>
      <c r="H13" s="100">
        <v>61610</v>
      </c>
      <c r="I13" s="100">
        <v>14376</v>
      </c>
      <c r="J13" s="100">
        <v>-10.3</v>
      </c>
      <c r="K13" s="124">
        <f t="shared" si="0"/>
        <v>23.333874371043663</v>
      </c>
      <c r="L13" s="151"/>
    </row>
    <row r="14" spans="1:12" ht="19.5" customHeight="1">
      <c r="A14" t="s">
        <v>58</v>
      </c>
      <c r="B14" s="22"/>
      <c r="C14" s="107">
        <v>77875</v>
      </c>
      <c r="D14" s="111">
        <v>5.2</v>
      </c>
      <c r="E14" s="112"/>
      <c r="G14" s="110" t="s">
        <v>16</v>
      </c>
      <c r="H14" s="100">
        <v>42590</v>
      </c>
      <c r="I14" s="100">
        <v>10913</v>
      </c>
      <c r="J14" s="100">
        <v>18.3</v>
      </c>
      <c r="K14" s="124">
        <f t="shared" si="0"/>
        <v>25.623385771307817</v>
      </c>
      <c r="L14" s="151"/>
    </row>
    <row r="15" spans="1:12" ht="19.5" customHeight="1">
      <c r="A15" s="109" t="s">
        <v>59</v>
      </c>
      <c r="B15" s="22"/>
      <c r="C15" s="100"/>
      <c r="D15" s="100"/>
      <c r="E15" s="112"/>
      <c r="G15" s="110" t="s">
        <v>60</v>
      </c>
      <c r="H15" s="100">
        <v>311463</v>
      </c>
      <c r="I15" s="100">
        <v>91097</v>
      </c>
      <c r="J15" s="100">
        <v>55.2</v>
      </c>
      <c r="K15" s="124">
        <f t="shared" si="0"/>
        <v>29.248096884702196</v>
      </c>
      <c r="L15" s="151"/>
    </row>
    <row r="16" spans="1:12" ht="19.5" customHeight="1">
      <c r="A16" s="22" t="s">
        <v>61</v>
      </c>
      <c r="B16" s="22"/>
      <c r="C16" s="100">
        <v>124300</v>
      </c>
      <c r="D16" s="100">
        <v>13.3</v>
      </c>
      <c r="E16" s="112"/>
      <c r="G16" s="110" t="s">
        <v>62</v>
      </c>
      <c r="H16" s="100">
        <v>210052</v>
      </c>
      <c r="I16" s="100">
        <v>58441</v>
      </c>
      <c r="J16" s="100">
        <v>24.9</v>
      </c>
      <c r="K16" s="124">
        <f t="shared" si="0"/>
        <v>27.822158322701046</v>
      </c>
      <c r="L16" s="151"/>
    </row>
    <row r="17" spans="1:12" ht="19.5" customHeight="1">
      <c r="A17" t="s">
        <v>36</v>
      </c>
      <c r="B17" s="22"/>
      <c r="C17" s="100">
        <v>30330</v>
      </c>
      <c r="D17" s="100">
        <v>6.2</v>
      </c>
      <c r="E17" s="112"/>
      <c r="G17" s="22" t="s">
        <v>24</v>
      </c>
      <c r="H17" s="99"/>
      <c r="I17" s="100">
        <v>1289000</v>
      </c>
      <c r="J17" s="111">
        <v>19.2</v>
      </c>
      <c r="K17" s="124"/>
      <c r="L17" s="158"/>
    </row>
    <row r="18" spans="1:12" ht="19.5" customHeight="1">
      <c r="A18" t="s">
        <v>63</v>
      </c>
      <c r="B18" s="22"/>
      <c r="C18" s="100">
        <v>18192</v>
      </c>
      <c r="D18" s="100">
        <v>11.3</v>
      </c>
      <c r="E18" s="112"/>
      <c r="G18" s="22"/>
      <c r="H18" s="100"/>
      <c r="I18" s="100"/>
      <c r="J18" s="111"/>
      <c r="K18" s="124"/>
      <c r="L18" s="158"/>
    </row>
    <row r="19" spans="1:12" ht="19.5" customHeight="1">
      <c r="A19" t="s">
        <v>64</v>
      </c>
      <c r="B19" s="22"/>
      <c r="C19" s="100">
        <v>10100</v>
      </c>
      <c r="D19" s="100">
        <v>18.4</v>
      </c>
      <c r="E19" s="112"/>
      <c r="G19" s="22" t="s">
        <v>65</v>
      </c>
      <c r="H19" s="100"/>
      <c r="I19" s="100">
        <v>900000</v>
      </c>
      <c r="J19" s="111">
        <v>13.1</v>
      </c>
      <c r="K19" s="124"/>
      <c r="L19" s="158"/>
    </row>
    <row r="20" spans="1:12" ht="19.5" customHeight="1">
      <c r="A20" s="109" t="s">
        <v>66</v>
      </c>
      <c r="B20" s="22"/>
      <c r="C20" s="100"/>
      <c r="D20" s="100"/>
      <c r="E20" s="112"/>
      <c r="G20" s="109" t="s">
        <v>67</v>
      </c>
      <c r="H20" s="22"/>
      <c r="I20" s="100"/>
      <c r="J20" s="100"/>
      <c r="K20" s="124"/>
      <c r="L20" s="158"/>
    </row>
    <row r="21" spans="1:12" ht="19.5" customHeight="1">
      <c r="A21" s="24" t="s">
        <v>19</v>
      </c>
      <c r="B21" s="22"/>
      <c r="C21" s="100">
        <v>121211</v>
      </c>
      <c r="D21" s="100">
        <v>9.5</v>
      </c>
      <c r="E21" s="112"/>
      <c r="G21" t="s">
        <v>29</v>
      </c>
      <c r="H21" s="22"/>
      <c r="I21" s="100">
        <v>682</v>
      </c>
      <c r="J21" s="125">
        <v>24</v>
      </c>
      <c r="K21" s="124"/>
      <c r="L21" s="158"/>
    </row>
    <row r="22" spans="1:12" ht="19.5" customHeight="1">
      <c r="A22" s="109" t="s">
        <v>68</v>
      </c>
      <c r="B22" s="22"/>
      <c r="C22" s="100"/>
      <c r="D22" s="100"/>
      <c r="E22" s="112"/>
      <c r="G22" s="117" t="s">
        <v>69</v>
      </c>
      <c r="H22" s="22"/>
      <c r="I22" s="100">
        <v>9416</v>
      </c>
      <c r="J22" s="111">
        <v>60.6</v>
      </c>
      <c r="K22" s="124"/>
      <c r="L22" s="151"/>
    </row>
    <row r="23" spans="1:12" ht="19.5" customHeight="1">
      <c r="A23" s="110" t="s">
        <v>70</v>
      </c>
      <c r="C23" s="22">
        <v>198881</v>
      </c>
      <c r="D23" s="100">
        <v>105.5</v>
      </c>
      <c r="E23" s="112"/>
      <c r="F23" s="155"/>
      <c r="G23" s="109" t="s">
        <v>71</v>
      </c>
      <c r="H23" s="100"/>
      <c r="I23" s="100"/>
      <c r="J23" s="126"/>
      <c r="K23" s="124"/>
      <c r="L23" s="151"/>
    </row>
    <row r="24" spans="1:12" ht="19.5" customHeight="1">
      <c r="A24" s="119" t="s">
        <v>39</v>
      </c>
      <c r="C24" s="22">
        <v>147908</v>
      </c>
      <c r="D24" s="100">
        <v>200.7</v>
      </c>
      <c r="E24" s="112"/>
      <c r="F24" s="155"/>
      <c r="G24" s="110" t="s">
        <v>72</v>
      </c>
      <c r="H24" s="22"/>
      <c r="I24" s="159">
        <v>5013</v>
      </c>
      <c r="J24" s="100">
        <v>9.5</v>
      </c>
      <c r="K24" s="124"/>
      <c r="L24" s="151"/>
    </row>
    <row r="25" spans="1:11" ht="19.5" customHeight="1">
      <c r="A25" s="119" t="s">
        <v>73</v>
      </c>
      <c r="C25" s="22">
        <v>50973</v>
      </c>
      <c r="D25" s="100">
        <v>7.1</v>
      </c>
      <c r="E25" s="112"/>
      <c r="F25" s="155"/>
      <c r="G25" s="110" t="s">
        <v>74</v>
      </c>
      <c r="H25" s="100"/>
      <c r="I25" s="159">
        <v>8339</v>
      </c>
      <c r="J25" s="111">
        <v>9.1</v>
      </c>
      <c r="K25" s="124"/>
    </row>
    <row r="26" spans="1:11" ht="19.5" customHeight="1">
      <c r="A26" s="110" t="s">
        <v>40</v>
      </c>
      <c r="C26" s="100">
        <v>45279</v>
      </c>
      <c r="D26" s="100">
        <v>758.9</v>
      </c>
      <c r="E26" s="112"/>
      <c r="G26" s="110" t="s">
        <v>75</v>
      </c>
      <c r="H26" s="100"/>
      <c r="I26" s="100">
        <v>3218</v>
      </c>
      <c r="J26" s="100">
        <v>10.1</v>
      </c>
      <c r="K26" s="124"/>
    </row>
    <row r="27" spans="1:11" ht="19.5" customHeight="1">
      <c r="A27" t="s">
        <v>76</v>
      </c>
      <c r="B27" s="22"/>
      <c r="C27" s="100">
        <v>130956</v>
      </c>
      <c r="D27" s="100">
        <v>63</v>
      </c>
      <c r="E27" s="112"/>
      <c r="G27" s="110" t="s">
        <v>32</v>
      </c>
      <c r="H27" s="100"/>
      <c r="I27" s="111">
        <v>99.9</v>
      </c>
      <c r="J27" s="100">
        <v>-0.1</v>
      </c>
      <c r="K27" s="22"/>
    </row>
    <row r="28" ht="19.5" customHeight="1">
      <c r="E28" s="112"/>
    </row>
    <row r="29" spans="1:5" ht="19.5" customHeight="1">
      <c r="A29" s="137"/>
      <c r="E29" s="112"/>
    </row>
    <row r="30" ht="20.25" customHeight="1">
      <c r="C30" s="150">
        <f>C11/I8</f>
        <v>0.021320963066669297</v>
      </c>
    </row>
    <row r="31" ht="20.25" customHeight="1">
      <c r="D31" s="150">
        <f>C9/C14</f>
        <v>0.5786324237560193</v>
      </c>
    </row>
  </sheetData>
  <sheetProtection/>
  <mergeCells count="3">
    <mergeCell ref="A3:K3"/>
    <mergeCell ref="A4:K4"/>
    <mergeCell ref="A1:K2"/>
  </mergeCells>
  <printOptions horizontalCentered="1" verticalCentered="1"/>
  <pageMargins left="0.35" right="0.16" top="0.2" bottom="0.19" header="0.51" footer="0.51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D28" sqref="D28"/>
    </sheetView>
  </sheetViews>
  <sheetFormatPr defaultColWidth="9.00390625" defaultRowHeight="14.25"/>
  <cols>
    <col min="1" max="1" width="29.875" style="143" customWidth="1"/>
    <col min="2" max="2" width="8.75390625" style="143" customWidth="1"/>
    <col min="3" max="3" width="8.125" style="143" customWidth="1"/>
    <col min="4" max="4" width="8.75390625" style="143" customWidth="1"/>
    <col min="5" max="5" width="8.125" style="143" customWidth="1"/>
    <col min="6" max="6" width="7.00390625" style="143" customWidth="1"/>
    <col min="7" max="7" width="24.00390625" style="143" customWidth="1"/>
    <col min="8" max="8" width="8.75390625" style="143" customWidth="1"/>
    <col min="9" max="9" width="8.125" style="143" customWidth="1"/>
    <col min="10" max="10" width="8.125" style="144" customWidth="1"/>
    <col min="11" max="11" width="8.125" style="143" customWidth="1"/>
    <col min="12" max="16384" width="9.00390625" style="143" customWidth="1"/>
  </cols>
  <sheetData>
    <row r="1" spans="1:11" ht="21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0.25" customHeight="1">
      <c r="A3" s="76" t="s">
        <v>77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9.5" customHeight="1">
      <c r="A4" s="145" t="s">
        <v>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ht="9.75" customHeight="1">
      <c r="A5" s="145"/>
      <c r="B5" s="145"/>
      <c r="C5" s="145"/>
      <c r="D5" s="145"/>
      <c r="E5" s="145"/>
      <c r="F5" s="145"/>
      <c r="G5" s="145"/>
      <c r="H5" s="145"/>
      <c r="I5" s="145"/>
      <c r="J5" s="148"/>
      <c r="K5" s="145"/>
    </row>
    <row r="6" spans="1:11" ht="30" customHeight="1">
      <c r="A6" s="79"/>
      <c r="B6" s="80" t="s">
        <v>78</v>
      </c>
      <c r="C6" s="80" t="s">
        <v>3</v>
      </c>
      <c r="D6" s="80" t="s">
        <v>4</v>
      </c>
      <c r="E6" s="80" t="s">
        <v>35</v>
      </c>
      <c r="F6" s="80"/>
      <c r="G6" s="79"/>
      <c r="H6" s="80" t="s">
        <v>78</v>
      </c>
      <c r="I6" s="80" t="s">
        <v>3</v>
      </c>
      <c r="J6" s="97" t="s">
        <v>4</v>
      </c>
      <c r="K6" s="80" t="s">
        <v>45</v>
      </c>
    </row>
    <row r="7" spans="1:10" ht="21.75" customHeight="1">
      <c r="A7" s="81" t="s">
        <v>5</v>
      </c>
      <c r="B7" s="82"/>
      <c r="C7" s="83"/>
      <c r="D7" s="83"/>
      <c r="E7" s="84"/>
      <c r="F7" s="80"/>
      <c r="G7" s="81" t="s">
        <v>6</v>
      </c>
      <c r="J7" s="143"/>
    </row>
    <row r="8" spans="1:11" ht="21.75" customHeight="1">
      <c r="A8" s="82" t="s">
        <v>61</v>
      </c>
      <c r="B8" s="82">
        <v>604000</v>
      </c>
      <c r="C8" s="83">
        <v>169736</v>
      </c>
      <c r="D8" s="85">
        <v>8</v>
      </c>
      <c r="E8" s="84">
        <f aca="true" t="shared" si="0" ref="E8:E11">C8/B8*100</f>
        <v>28.10198675496689</v>
      </c>
      <c r="F8" s="80"/>
      <c r="G8" s="143" t="s">
        <v>52</v>
      </c>
      <c r="H8" s="82">
        <v>207100</v>
      </c>
      <c r="I8" s="82">
        <v>51390</v>
      </c>
      <c r="J8" s="142">
        <v>-4.5</v>
      </c>
      <c r="K8" s="84">
        <f aca="true" t="shared" si="1" ref="K8:K14">I8/H8*100</f>
        <v>24.814099468855623</v>
      </c>
    </row>
    <row r="9" spans="1:11" ht="21.75" customHeight="1">
      <c r="A9" s="73" t="s">
        <v>36</v>
      </c>
      <c r="B9" s="82">
        <v>147000</v>
      </c>
      <c r="C9" s="83">
        <v>41416</v>
      </c>
      <c r="D9" s="83">
        <v>5.9</v>
      </c>
      <c r="E9" s="84">
        <f t="shared" si="0"/>
        <v>28.174149659863946</v>
      </c>
      <c r="F9" s="80"/>
      <c r="G9" s="86" t="s">
        <v>54</v>
      </c>
      <c r="H9" s="82">
        <v>123500</v>
      </c>
      <c r="I9" s="83">
        <v>42317</v>
      </c>
      <c r="J9" s="85">
        <v>2.2</v>
      </c>
      <c r="K9" s="84">
        <f t="shared" si="1"/>
        <v>34.26477732793523</v>
      </c>
    </row>
    <row r="10" spans="1:11" ht="21.75" customHeight="1">
      <c r="A10" s="81" t="s">
        <v>9</v>
      </c>
      <c r="B10" s="82"/>
      <c r="C10" s="83"/>
      <c r="D10" s="83"/>
      <c r="E10" s="84"/>
      <c r="F10" s="80"/>
      <c r="G10" s="86" t="s">
        <v>56</v>
      </c>
      <c r="H10" s="82">
        <v>80910</v>
      </c>
      <c r="I10" s="83">
        <v>28884</v>
      </c>
      <c r="J10" s="85">
        <v>7.5</v>
      </c>
      <c r="K10" s="84">
        <f t="shared" si="1"/>
        <v>35.6989247311828</v>
      </c>
    </row>
    <row r="11" spans="1:11" ht="21.75" customHeight="1">
      <c r="A11" s="86" t="s">
        <v>79</v>
      </c>
      <c r="B11" s="82">
        <v>1007000</v>
      </c>
      <c r="C11" s="83">
        <v>270323</v>
      </c>
      <c r="D11" s="85">
        <v>61.2</v>
      </c>
      <c r="E11" s="84">
        <f t="shared" si="0"/>
        <v>26.844389275074477</v>
      </c>
      <c r="G11" s="86" t="s">
        <v>14</v>
      </c>
      <c r="H11" s="83">
        <v>61610</v>
      </c>
      <c r="I11" s="83">
        <v>18041</v>
      </c>
      <c r="J11" s="83">
        <v>-26.6</v>
      </c>
      <c r="K11" s="84">
        <f t="shared" si="1"/>
        <v>29.282583996104528</v>
      </c>
    </row>
    <row r="12" spans="1:12" ht="21.75" customHeight="1">
      <c r="A12" s="87" t="s">
        <v>39</v>
      </c>
      <c r="B12" s="82"/>
      <c r="C12" s="83">
        <v>194931</v>
      </c>
      <c r="D12" s="85">
        <v>130</v>
      </c>
      <c r="E12" s="84"/>
      <c r="F12" s="146"/>
      <c r="G12" s="86" t="s">
        <v>16</v>
      </c>
      <c r="H12" s="83">
        <v>42590</v>
      </c>
      <c r="I12" s="83">
        <v>13433</v>
      </c>
      <c r="J12" s="83">
        <v>-7.6</v>
      </c>
      <c r="K12" s="84">
        <f t="shared" si="1"/>
        <v>31.540267668466775</v>
      </c>
      <c r="L12" s="149"/>
    </row>
    <row r="13" spans="1:12" ht="21.75" customHeight="1">
      <c r="A13" s="87" t="s">
        <v>73</v>
      </c>
      <c r="B13" s="82"/>
      <c r="C13" s="83">
        <v>75392</v>
      </c>
      <c r="D13" s="85">
        <v>-9</v>
      </c>
      <c r="E13" s="84"/>
      <c r="F13" s="146"/>
      <c r="G13" s="86" t="s">
        <v>60</v>
      </c>
      <c r="H13" s="83">
        <v>316317</v>
      </c>
      <c r="I13" s="83">
        <v>116708</v>
      </c>
      <c r="J13" s="83">
        <v>41</v>
      </c>
      <c r="K13" s="84">
        <f t="shared" si="1"/>
        <v>36.89589873449736</v>
      </c>
      <c r="L13" s="144"/>
    </row>
    <row r="14" spans="1:12" ht="21.75" customHeight="1">
      <c r="A14" s="86" t="s">
        <v>40</v>
      </c>
      <c r="B14" s="83">
        <v>57000</v>
      </c>
      <c r="C14" s="83">
        <v>60121</v>
      </c>
      <c r="D14" s="85">
        <v>323.2</v>
      </c>
      <c r="E14" s="84">
        <f aca="true" t="shared" si="2" ref="E14:E19">C14/B14*100</f>
        <v>105.47543859649122</v>
      </c>
      <c r="G14" s="86" t="s">
        <v>62</v>
      </c>
      <c r="H14" s="83">
        <v>218069</v>
      </c>
      <c r="I14" s="83">
        <v>81722</v>
      </c>
      <c r="J14" s="83">
        <v>25</v>
      </c>
      <c r="K14" s="84">
        <f t="shared" si="1"/>
        <v>37.4752945168731</v>
      </c>
      <c r="L14" s="144"/>
    </row>
    <row r="15" spans="1:12" ht="21.75" customHeight="1">
      <c r="A15" s="73" t="s">
        <v>76</v>
      </c>
      <c r="B15" s="82"/>
      <c r="C15" s="83">
        <v>165124</v>
      </c>
      <c r="D15" s="85">
        <v>75</v>
      </c>
      <c r="E15" s="84"/>
      <c r="G15" s="82" t="s">
        <v>24</v>
      </c>
      <c r="H15" s="89"/>
      <c r="I15" s="83">
        <v>1280543</v>
      </c>
      <c r="J15" s="143">
        <v>16.6</v>
      </c>
      <c r="K15" s="91"/>
      <c r="L15" s="144"/>
    </row>
    <row r="16" spans="1:12" ht="21.75" customHeight="1">
      <c r="A16" s="81" t="s">
        <v>17</v>
      </c>
      <c r="B16" s="82"/>
      <c r="C16" s="83"/>
      <c r="D16" s="83"/>
      <c r="E16" s="84"/>
      <c r="G16" s="143" t="s">
        <v>80</v>
      </c>
      <c r="I16" s="143">
        <v>798437</v>
      </c>
      <c r="J16" s="143">
        <v>10.8</v>
      </c>
      <c r="K16" s="91"/>
      <c r="L16" s="144"/>
    </row>
    <row r="17" spans="1:12" ht="21.75" customHeight="1">
      <c r="A17" s="90" t="s">
        <v>19</v>
      </c>
      <c r="B17" s="82">
        <v>589000</v>
      </c>
      <c r="C17" s="83">
        <v>161149</v>
      </c>
      <c r="D17" s="85">
        <v>9.5</v>
      </c>
      <c r="E17" s="84">
        <f t="shared" si="2"/>
        <v>27.359762308998302</v>
      </c>
      <c r="G17" s="82" t="s">
        <v>65</v>
      </c>
      <c r="H17" s="83"/>
      <c r="I17" s="98">
        <v>920757</v>
      </c>
      <c r="J17" s="85">
        <v>15</v>
      </c>
      <c r="K17" s="91"/>
      <c r="L17" s="141"/>
    </row>
    <row r="18" spans="1:12" ht="21.75" customHeight="1">
      <c r="A18" s="81" t="s">
        <v>81</v>
      </c>
      <c r="B18" s="82"/>
      <c r="C18" s="82"/>
      <c r="D18" s="91"/>
      <c r="E18" s="84"/>
      <c r="G18" s="81" t="s">
        <v>82</v>
      </c>
      <c r="H18" s="82"/>
      <c r="I18" s="83"/>
      <c r="J18" s="83"/>
      <c r="K18" s="84"/>
      <c r="L18" s="141"/>
    </row>
    <row r="19" spans="1:12" ht="21.75" customHeight="1">
      <c r="A19" s="86" t="s">
        <v>23</v>
      </c>
      <c r="B19" s="82">
        <v>4099300</v>
      </c>
      <c r="C19" s="83">
        <v>1163291</v>
      </c>
      <c r="D19" s="83">
        <v>26.3</v>
      </c>
      <c r="E19" s="84">
        <f t="shared" si="2"/>
        <v>28.377796209108872</v>
      </c>
      <c r="G19" s="73" t="s">
        <v>29</v>
      </c>
      <c r="H19" s="82">
        <v>1969</v>
      </c>
      <c r="I19" s="83">
        <v>682</v>
      </c>
      <c r="J19" s="98">
        <v>8.3</v>
      </c>
      <c r="K19" s="84">
        <f>I19/H19*100</f>
        <v>34.63687150837989</v>
      </c>
      <c r="L19" s="141"/>
    </row>
    <row r="20" spans="1:12" ht="21.75" customHeight="1">
      <c r="A20" s="92" t="s">
        <v>83</v>
      </c>
      <c r="B20" s="141"/>
      <c r="E20" s="82"/>
      <c r="G20" s="93" t="s">
        <v>69</v>
      </c>
      <c r="H20" s="82">
        <v>41000</v>
      </c>
      <c r="I20" s="83">
        <v>10903</v>
      </c>
      <c r="J20" s="85">
        <v>48.9</v>
      </c>
      <c r="K20" s="84">
        <f>I20/H20*100</f>
        <v>26.59268292682927</v>
      </c>
      <c r="L20" s="144"/>
    </row>
    <row r="21" spans="1:12" ht="21.75" customHeight="1">
      <c r="A21" s="86" t="s">
        <v>32</v>
      </c>
      <c r="B21" s="141"/>
      <c r="C21" s="83">
        <v>99.8</v>
      </c>
      <c r="E21" s="91"/>
      <c r="F21" s="147"/>
      <c r="J21" s="143"/>
      <c r="K21" s="84"/>
      <c r="L21" s="144"/>
    </row>
    <row r="22" spans="6:12" ht="19.5" customHeight="1">
      <c r="F22" s="147"/>
      <c r="K22" s="84"/>
      <c r="L22" s="144"/>
    </row>
    <row r="23" ht="19.5" customHeight="1">
      <c r="F23" s="147"/>
    </row>
    <row r="24" ht="19.5" customHeight="1"/>
    <row r="25" ht="19.5" customHeight="1"/>
    <row r="26" ht="19.5" customHeight="1"/>
    <row r="27" ht="19.5" customHeight="1">
      <c r="J27" s="83"/>
    </row>
    <row r="28" spans="8:10" ht="20.25" customHeight="1">
      <c r="H28" s="95"/>
      <c r="J28" s="83"/>
    </row>
    <row r="29" ht="20.25" customHeight="1">
      <c r="J29" s="83"/>
    </row>
  </sheetData>
  <sheetProtection/>
  <mergeCells count="3">
    <mergeCell ref="A3:K3"/>
    <mergeCell ref="A4:K4"/>
    <mergeCell ref="A1:K2"/>
  </mergeCells>
  <printOptions/>
  <pageMargins left="0.35" right="0.35" top="0.59" bottom="0.3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3">
      <selection activeCell="C30" sqref="C30"/>
    </sheetView>
  </sheetViews>
  <sheetFormatPr defaultColWidth="9.00390625" defaultRowHeight="14.25"/>
  <cols>
    <col min="1" max="1" width="29.875" style="73" customWidth="1"/>
    <col min="2" max="2" width="8.75390625" style="73" customWidth="1"/>
    <col min="3" max="3" width="8.125" style="73" customWidth="1"/>
    <col min="4" max="4" width="8.75390625" style="73" customWidth="1"/>
    <col min="5" max="5" width="8.125" style="73" customWidth="1"/>
    <col min="6" max="6" width="7.00390625" style="73" customWidth="1"/>
    <col min="7" max="7" width="24.00390625" style="73" customWidth="1"/>
    <col min="8" max="8" width="8.75390625" style="73" customWidth="1"/>
    <col min="9" max="9" width="8.125" style="73" customWidth="1"/>
    <col min="10" max="10" width="8.125" style="74" customWidth="1"/>
    <col min="11" max="11" width="8.125" style="73" customWidth="1"/>
    <col min="12" max="16384" width="9.00390625" style="73" customWidth="1"/>
  </cols>
  <sheetData>
    <row r="1" spans="1:11" ht="21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0.25" customHeight="1">
      <c r="A3" s="76" t="s">
        <v>84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9.5" customHeight="1">
      <c r="A4" s="78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9.75" customHeight="1">
      <c r="A5" s="78"/>
      <c r="B5" s="78"/>
      <c r="C5" s="78"/>
      <c r="D5" s="78"/>
      <c r="E5" s="78"/>
      <c r="F5" s="78"/>
      <c r="G5" s="78"/>
      <c r="H5" s="78"/>
      <c r="I5" s="78"/>
      <c r="J5" s="96"/>
      <c r="K5" s="78"/>
    </row>
    <row r="6" spans="1:11" ht="30" customHeight="1">
      <c r="A6" s="79"/>
      <c r="B6" s="80" t="s">
        <v>78</v>
      </c>
      <c r="C6" s="80" t="s">
        <v>3</v>
      </c>
      <c r="D6" s="80" t="s">
        <v>4</v>
      </c>
      <c r="E6" s="80" t="s">
        <v>35</v>
      </c>
      <c r="F6" s="80"/>
      <c r="G6" s="79"/>
      <c r="H6" s="80" t="s">
        <v>78</v>
      </c>
      <c r="I6" s="80" t="s">
        <v>3</v>
      </c>
      <c r="J6" s="97" t="s">
        <v>4</v>
      </c>
      <c r="K6" s="80" t="s">
        <v>45</v>
      </c>
    </row>
    <row r="7" spans="1:10" ht="21.75" customHeight="1">
      <c r="A7" s="81" t="s">
        <v>5</v>
      </c>
      <c r="B7" s="82"/>
      <c r="C7" s="83"/>
      <c r="D7" s="83"/>
      <c r="E7" s="84"/>
      <c r="F7" s="80"/>
      <c r="G7" s="81" t="s">
        <v>6</v>
      </c>
      <c r="J7" s="73"/>
    </row>
    <row r="8" spans="1:11" ht="21.75" customHeight="1">
      <c r="A8" s="82" t="s">
        <v>61</v>
      </c>
      <c r="B8" s="82">
        <v>604000</v>
      </c>
      <c r="C8" s="83">
        <v>219394</v>
      </c>
      <c r="D8" s="85">
        <v>4.9</v>
      </c>
      <c r="E8" s="84">
        <f aca="true" t="shared" si="0" ref="E8:E11">C8/B8*100</f>
        <v>36.32350993377484</v>
      </c>
      <c r="F8" s="80"/>
      <c r="G8" s="73" t="s">
        <v>52</v>
      </c>
      <c r="H8" s="82">
        <v>207100</v>
      </c>
      <c r="I8" s="82">
        <v>67270</v>
      </c>
      <c r="J8" s="142">
        <v>4.3</v>
      </c>
      <c r="K8" s="84">
        <f aca="true" t="shared" si="1" ref="K8:K14">I8/H8*100</f>
        <v>32.481892805408016</v>
      </c>
    </row>
    <row r="9" spans="1:11" ht="21.75" customHeight="1">
      <c r="A9" s="73" t="s">
        <v>36</v>
      </c>
      <c r="B9" s="82">
        <v>147000</v>
      </c>
      <c r="C9" s="83">
        <v>54382</v>
      </c>
      <c r="D9" s="83">
        <v>3.8</v>
      </c>
      <c r="E9" s="84">
        <f t="shared" si="0"/>
        <v>36.994557823129256</v>
      </c>
      <c r="F9" s="80"/>
      <c r="G9" s="86" t="s">
        <v>54</v>
      </c>
      <c r="H9" s="82">
        <v>123500</v>
      </c>
      <c r="I9" s="83">
        <v>55596</v>
      </c>
      <c r="J9" s="85">
        <v>7</v>
      </c>
      <c r="K9" s="84">
        <f t="shared" si="1"/>
        <v>45.017004048583</v>
      </c>
    </row>
    <row r="10" spans="1:11" ht="21.75" customHeight="1">
      <c r="A10" s="81" t="s">
        <v>9</v>
      </c>
      <c r="B10" s="82"/>
      <c r="C10" s="83"/>
      <c r="D10" s="83"/>
      <c r="E10" s="84"/>
      <c r="F10" s="80"/>
      <c r="G10" s="86" t="s">
        <v>56</v>
      </c>
      <c r="H10" s="82">
        <v>80910</v>
      </c>
      <c r="I10" s="83">
        <v>37525</v>
      </c>
      <c r="J10" s="85">
        <v>14.7</v>
      </c>
      <c r="K10" s="84">
        <f t="shared" si="1"/>
        <v>46.37869237424299</v>
      </c>
    </row>
    <row r="11" spans="1:11" ht="21.75" customHeight="1">
      <c r="A11" s="86" t="s">
        <v>79</v>
      </c>
      <c r="B11" s="82">
        <v>1007000</v>
      </c>
      <c r="C11" s="83">
        <v>338722</v>
      </c>
      <c r="D11" s="85">
        <v>32.4</v>
      </c>
      <c r="E11" s="84">
        <f t="shared" si="0"/>
        <v>33.636742800397215</v>
      </c>
      <c r="G11" s="86" t="s">
        <v>14</v>
      </c>
      <c r="H11" s="83">
        <v>61610</v>
      </c>
      <c r="I11" s="83">
        <v>23264</v>
      </c>
      <c r="J11" s="83">
        <v>-25.7</v>
      </c>
      <c r="K11" s="84">
        <f t="shared" si="1"/>
        <v>37.76010387924038</v>
      </c>
    </row>
    <row r="12" spans="1:11" ht="21.75" customHeight="1">
      <c r="A12" s="87" t="s">
        <v>39</v>
      </c>
      <c r="B12" s="82"/>
      <c r="C12" s="83">
        <v>244932</v>
      </c>
      <c r="D12" s="85">
        <v>82.7</v>
      </c>
      <c r="E12" s="84"/>
      <c r="F12" s="88"/>
      <c r="G12" s="86" t="s">
        <v>16</v>
      </c>
      <c r="H12" s="83">
        <v>42590</v>
      </c>
      <c r="I12" s="83">
        <v>18071</v>
      </c>
      <c r="J12" s="83">
        <v>-2.6</v>
      </c>
      <c r="K12" s="84">
        <f t="shared" si="1"/>
        <v>42.43014792204743</v>
      </c>
    </row>
    <row r="13" spans="1:11" ht="21.75" customHeight="1">
      <c r="A13" s="87" t="s">
        <v>73</v>
      </c>
      <c r="B13" s="82"/>
      <c r="C13" s="83">
        <v>93790</v>
      </c>
      <c r="D13" s="85">
        <v>-23</v>
      </c>
      <c r="E13" s="84"/>
      <c r="F13" s="88"/>
      <c r="G13" s="86" t="s">
        <v>60</v>
      </c>
      <c r="H13" s="83">
        <v>317615</v>
      </c>
      <c r="I13" s="83">
        <v>130599</v>
      </c>
      <c r="J13" s="83">
        <v>33.6</v>
      </c>
      <c r="K13" s="84">
        <f t="shared" si="1"/>
        <v>41.1186499378178</v>
      </c>
    </row>
    <row r="14" spans="1:11" ht="21.75" customHeight="1">
      <c r="A14" s="86" t="s">
        <v>40</v>
      </c>
      <c r="B14" s="83">
        <v>57000</v>
      </c>
      <c r="C14" s="83">
        <v>67957</v>
      </c>
      <c r="D14" s="85">
        <v>298</v>
      </c>
      <c r="E14" s="84">
        <f aca="true" t="shared" si="2" ref="E14:E19">C14/B14*100</f>
        <v>119.22280701754386</v>
      </c>
      <c r="G14" s="86" t="s">
        <v>62</v>
      </c>
      <c r="H14" s="83">
        <v>218069</v>
      </c>
      <c r="I14" s="83">
        <v>94879</v>
      </c>
      <c r="J14" s="83">
        <v>20.7</v>
      </c>
      <c r="K14" s="84">
        <f t="shared" si="1"/>
        <v>43.508705960040174</v>
      </c>
    </row>
    <row r="15" spans="1:11" ht="21.75" customHeight="1">
      <c r="A15" s="73" t="s">
        <v>76</v>
      </c>
      <c r="B15" s="82"/>
      <c r="C15" s="83">
        <v>276163</v>
      </c>
      <c r="D15" s="85">
        <v>152.8</v>
      </c>
      <c r="E15" s="84"/>
      <c r="G15" s="82" t="s">
        <v>24</v>
      </c>
      <c r="H15" s="89"/>
      <c r="I15" s="83">
        <v>1283260</v>
      </c>
      <c r="J15" s="73">
        <v>15.1</v>
      </c>
      <c r="K15" s="91"/>
    </row>
    <row r="16" spans="1:11" ht="21.75" customHeight="1">
      <c r="A16" s="81" t="s">
        <v>17</v>
      </c>
      <c r="B16" s="82"/>
      <c r="C16" s="83"/>
      <c r="D16" s="83"/>
      <c r="E16" s="84"/>
      <c r="G16" s="73" t="s">
        <v>80</v>
      </c>
      <c r="I16" s="73">
        <v>802895</v>
      </c>
      <c r="J16" s="73">
        <v>11.6</v>
      </c>
      <c r="K16" s="91"/>
    </row>
    <row r="17" spans="1:11" ht="21.75" customHeight="1">
      <c r="A17" s="90" t="s">
        <v>19</v>
      </c>
      <c r="B17" s="82">
        <v>589000</v>
      </c>
      <c r="C17" s="83">
        <v>200793</v>
      </c>
      <c r="D17" s="85">
        <v>10</v>
      </c>
      <c r="E17" s="84">
        <f t="shared" si="2"/>
        <v>34.09049235993209</v>
      </c>
      <c r="G17" s="82" t="s">
        <v>65</v>
      </c>
      <c r="H17" s="83"/>
      <c r="I17" s="98">
        <v>929670</v>
      </c>
      <c r="J17" s="85">
        <v>14.2</v>
      </c>
      <c r="K17" s="91"/>
    </row>
    <row r="18" spans="1:11" ht="21.75" customHeight="1">
      <c r="A18" s="81" t="s">
        <v>81</v>
      </c>
      <c r="B18" s="82"/>
      <c r="C18" s="82"/>
      <c r="D18" s="91"/>
      <c r="E18" s="84"/>
      <c r="G18" s="81" t="s">
        <v>82</v>
      </c>
      <c r="H18" s="82"/>
      <c r="I18" s="83"/>
      <c r="J18" s="83"/>
      <c r="K18" s="84"/>
    </row>
    <row r="19" spans="1:11" ht="21.75" customHeight="1">
      <c r="A19" s="86" t="s">
        <v>23</v>
      </c>
      <c r="B19" s="82">
        <v>4099300</v>
      </c>
      <c r="C19" s="83">
        <v>1484471</v>
      </c>
      <c r="D19" s="83">
        <v>14.6</v>
      </c>
      <c r="E19" s="84">
        <f t="shared" si="2"/>
        <v>36.21279242797551</v>
      </c>
      <c r="G19" s="73" t="s">
        <v>29</v>
      </c>
      <c r="H19" s="82">
        <v>1969</v>
      </c>
      <c r="I19" s="83">
        <v>682</v>
      </c>
      <c r="J19" s="98">
        <v>1.8</v>
      </c>
      <c r="K19" s="84">
        <f>I19/H19*100</f>
        <v>34.63687150837989</v>
      </c>
    </row>
    <row r="20" spans="1:11" ht="21.75" customHeight="1">
      <c r="A20" s="92" t="s">
        <v>83</v>
      </c>
      <c r="B20" s="141"/>
      <c r="E20" s="82"/>
      <c r="G20" s="93" t="s">
        <v>69</v>
      </c>
      <c r="H20" s="82">
        <v>41000</v>
      </c>
      <c r="I20" s="83">
        <v>12720.9706</v>
      </c>
      <c r="J20" s="85">
        <v>40.94650467515386</v>
      </c>
      <c r="K20" s="84">
        <f>I20/H20*100</f>
        <v>31.02675756097561</v>
      </c>
    </row>
    <row r="21" spans="1:11" ht="21.75" customHeight="1">
      <c r="A21" s="86" t="s">
        <v>32</v>
      </c>
      <c r="B21" s="141"/>
      <c r="C21" s="83">
        <v>99.9</v>
      </c>
      <c r="E21" s="91"/>
      <c r="F21" s="94"/>
      <c r="J21" s="73"/>
      <c r="K21" s="84"/>
    </row>
    <row r="22" spans="6:11" ht="19.5" customHeight="1">
      <c r="F22" s="94"/>
      <c r="K22" s="84"/>
    </row>
    <row r="23" ht="19.5" customHeight="1">
      <c r="F23" s="94"/>
    </row>
    <row r="24" spans="4:6" ht="19.5" customHeight="1">
      <c r="D24" s="73">
        <f>'1-6'!C16-C8</f>
        <v>63484</v>
      </c>
      <c r="E24" s="73">
        <f>C8-'1-4'!C8</f>
        <v>49658</v>
      </c>
      <c r="F24" s="73">
        <f>D24-E24</f>
        <v>13826</v>
      </c>
    </row>
    <row r="25" ht="19.5" customHeight="1"/>
    <row r="26" ht="19.5" customHeight="1"/>
    <row r="27" ht="19.5" customHeight="1">
      <c r="J27" s="83"/>
    </row>
    <row r="28" spans="8:10" ht="20.25" customHeight="1">
      <c r="H28" s="95"/>
      <c r="J28" s="83"/>
    </row>
    <row r="29" spans="3:10" ht="20.25" customHeight="1">
      <c r="C29" s="73">
        <f>C9/'[1]1-5'!$C$9</f>
        <v>1.0698378973874725</v>
      </c>
      <c r="J29" s="83"/>
    </row>
  </sheetData>
  <sheetProtection/>
  <mergeCells count="3">
    <mergeCell ref="A3:K3"/>
    <mergeCell ref="A4:K4"/>
    <mergeCell ref="A1:K2"/>
  </mergeCells>
  <printOptions/>
  <pageMargins left="0.55" right="0.16" top="0.98" bottom="0.5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workbookViewId="0" topLeftCell="A5">
      <selection activeCell="C35" sqref="C35"/>
    </sheetView>
  </sheetViews>
  <sheetFormatPr defaultColWidth="9.00390625" defaultRowHeight="14.25"/>
  <cols>
    <col min="1" max="1" width="29.875" style="25" customWidth="1"/>
    <col min="2" max="2" width="8.75390625" style="25" customWidth="1"/>
    <col min="3" max="3" width="8.125" style="25" customWidth="1"/>
    <col min="4" max="4" width="8.75390625" style="25" customWidth="1"/>
    <col min="5" max="5" width="8.125" style="25" customWidth="1"/>
    <col min="6" max="6" width="7.25390625" style="25" customWidth="1"/>
    <col min="7" max="7" width="28.375" style="25" customWidth="1"/>
    <col min="8" max="8" width="8.75390625" style="25" customWidth="1"/>
    <col min="9" max="9" width="8.125" style="25" customWidth="1"/>
    <col min="10" max="10" width="8.125" style="133" customWidth="1"/>
    <col min="11" max="11" width="8.125" style="25" customWidth="1"/>
    <col min="12" max="12" width="9.00390625" style="25" customWidth="1"/>
    <col min="13" max="13" width="12.625" style="25" bestFit="1" customWidth="1"/>
    <col min="14" max="250" width="9.00390625" style="25" customWidth="1"/>
  </cols>
  <sheetData>
    <row r="1" spans="1:11" ht="21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21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20.25" customHeight="1">
      <c r="A3" s="103" t="s">
        <v>85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19.5" customHeight="1">
      <c r="A4" s="134" t="s">
        <v>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ht="9.75" customHeight="1">
      <c r="A5" s="134"/>
      <c r="B5" s="134"/>
      <c r="C5" s="134"/>
      <c r="D5" s="134"/>
      <c r="E5" s="134"/>
      <c r="F5" s="134"/>
      <c r="G5" s="134"/>
      <c r="H5" s="134"/>
      <c r="I5" s="134"/>
      <c r="J5" s="138"/>
      <c r="K5" s="134"/>
    </row>
    <row r="6" spans="1:11" ht="30" customHeight="1">
      <c r="A6" s="106"/>
      <c r="B6" s="107" t="s">
        <v>34</v>
      </c>
      <c r="C6" s="107" t="s">
        <v>3</v>
      </c>
      <c r="D6" s="107" t="s">
        <v>4</v>
      </c>
      <c r="E6" s="107" t="s">
        <v>35</v>
      </c>
      <c r="F6" s="107"/>
      <c r="G6" s="106"/>
      <c r="H6" s="107" t="s">
        <v>34</v>
      </c>
      <c r="I6" s="107" t="s">
        <v>3</v>
      </c>
      <c r="J6" s="123" t="s">
        <v>4</v>
      </c>
      <c r="K6" s="107" t="s">
        <v>45</v>
      </c>
    </row>
    <row r="7" spans="1:10" ht="19.5" customHeight="1">
      <c r="A7" s="108" t="s">
        <v>46</v>
      </c>
      <c r="B7" s="107"/>
      <c r="C7" s="107"/>
      <c r="D7" s="107"/>
      <c r="E7" s="107"/>
      <c r="F7" s="107"/>
      <c r="G7" s="109" t="s">
        <v>47</v>
      </c>
      <c r="H7" s="22"/>
      <c r="I7" s="22"/>
      <c r="J7" s="124"/>
    </row>
    <row r="8" spans="1:11" ht="19.5" customHeight="1">
      <c r="A8" s="110" t="s">
        <v>48</v>
      </c>
      <c r="B8" s="22">
        <v>1581000</v>
      </c>
      <c r="C8" s="100">
        <v>555837</v>
      </c>
      <c r="D8" s="111">
        <v>9</v>
      </c>
      <c r="E8" s="112">
        <f aca="true" t="shared" si="0" ref="E8:E12">C8/B8*100</f>
        <v>35.1573055028463</v>
      </c>
      <c r="F8" s="107"/>
      <c r="G8" s="110" t="s">
        <v>23</v>
      </c>
      <c r="H8" s="82">
        <v>4099300</v>
      </c>
      <c r="I8" s="100">
        <v>2039026</v>
      </c>
      <c r="J8" s="111">
        <v>17</v>
      </c>
      <c r="K8" s="124">
        <f>I8/H8*100</f>
        <v>49.74083380089284</v>
      </c>
    </row>
    <row r="9" spans="1:11" ht="19.5" customHeight="1">
      <c r="A9" s="110" t="s">
        <v>49</v>
      </c>
      <c r="B9" s="22">
        <v>466000</v>
      </c>
      <c r="C9" s="100">
        <v>125461</v>
      </c>
      <c r="D9" s="100">
        <v>5.3</v>
      </c>
      <c r="E9" s="112">
        <f t="shared" si="0"/>
        <v>26.922961373390557</v>
      </c>
      <c r="F9" s="107"/>
      <c r="G9" s="109" t="s">
        <v>50</v>
      </c>
      <c r="H9" s="22"/>
      <c r="I9" s="22"/>
      <c r="J9" s="124"/>
      <c r="K9" s="22"/>
    </row>
    <row r="10" spans="1:11" ht="19.5" customHeight="1">
      <c r="A10" s="110" t="s">
        <v>51</v>
      </c>
      <c r="B10" s="22">
        <v>589000</v>
      </c>
      <c r="C10" s="100">
        <v>215147</v>
      </c>
      <c r="D10" s="100">
        <v>6.1</v>
      </c>
      <c r="E10" s="112">
        <f t="shared" si="0"/>
        <v>36.527504244482174</v>
      </c>
      <c r="F10" s="107"/>
      <c r="G10" s="110" t="s">
        <v>52</v>
      </c>
      <c r="H10" s="22">
        <v>207100</v>
      </c>
      <c r="I10" s="100">
        <v>83247</v>
      </c>
      <c r="J10" s="111">
        <v>15.1</v>
      </c>
      <c r="K10" s="124">
        <f aca="true" t="shared" si="1" ref="K10:K16">I10/H10*100</f>
        <v>40.19652341863834</v>
      </c>
    </row>
    <row r="11" spans="1:11" ht="19.5" customHeight="1">
      <c r="A11" s="110" t="s">
        <v>53</v>
      </c>
      <c r="B11" s="22">
        <v>441000</v>
      </c>
      <c r="C11" s="100">
        <v>136897</v>
      </c>
      <c r="D11" s="100">
        <v>7.4</v>
      </c>
      <c r="E11" s="112">
        <f t="shared" si="0"/>
        <v>31.042403628117913</v>
      </c>
      <c r="G11" s="110" t="s">
        <v>54</v>
      </c>
      <c r="H11" s="22">
        <v>123500</v>
      </c>
      <c r="I11" s="100">
        <v>68526</v>
      </c>
      <c r="J11" s="111">
        <v>16.2</v>
      </c>
      <c r="K11" s="124">
        <f t="shared" si="1"/>
        <v>55.486639676113356</v>
      </c>
    </row>
    <row r="12" spans="1:11" ht="19.5" customHeight="1">
      <c r="A12" s="110" t="s">
        <v>55</v>
      </c>
      <c r="B12" s="22">
        <v>527000</v>
      </c>
      <c r="C12" s="100">
        <v>215229</v>
      </c>
      <c r="D12" s="111">
        <v>15</v>
      </c>
      <c r="E12" s="112">
        <f t="shared" si="0"/>
        <v>40.8404174573055</v>
      </c>
      <c r="F12" s="135"/>
      <c r="G12" s="110" t="s">
        <v>56</v>
      </c>
      <c r="H12" s="22">
        <v>80910</v>
      </c>
      <c r="I12" s="100">
        <v>46020</v>
      </c>
      <c r="J12" s="111">
        <v>24.1</v>
      </c>
      <c r="K12" s="124">
        <f t="shared" si="1"/>
        <v>56.878012606599924</v>
      </c>
    </row>
    <row r="13" spans="1:11" ht="19.5" customHeight="1">
      <c r="A13" s="108" t="s">
        <v>57</v>
      </c>
      <c r="B13" s="107"/>
      <c r="C13" s="100"/>
      <c r="D13" s="114"/>
      <c r="E13" s="112"/>
      <c r="F13" s="135"/>
      <c r="G13" s="110" t="s">
        <v>14</v>
      </c>
      <c r="H13" s="100">
        <v>61610</v>
      </c>
      <c r="I13" s="100">
        <v>29851</v>
      </c>
      <c r="J13" s="100">
        <v>-13.84</v>
      </c>
      <c r="K13" s="124">
        <f t="shared" si="1"/>
        <v>48.45155007304009</v>
      </c>
    </row>
    <row r="14" spans="1:11" ht="19.5" customHeight="1">
      <c r="A14" t="s">
        <v>58</v>
      </c>
      <c r="B14" s="22">
        <v>725000</v>
      </c>
      <c r="C14" s="107">
        <v>224349</v>
      </c>
      <c r="D14" s="111">
        <v>5.3</v>
      </c>
      <c r="E14" s="112">
        <f>C14/B14*100</f>
        <v>30.944689655172414</v>
      </c>
      <c r="G14" s="110" t="s">
        <v>16</v>
      </c>
      <c r="H14" s="100">
        <v>42590</v>
      </c>
      <c r="I14" s="100">
        <v>22506</v>
      </c>
      <c r="J14" s="100">
        <v>6.1</v>
      </c>
      <c r="K14" s="124">
        <f t="shared" si="1"/>
        <v>52.84339046724583</v>
      </c>
    </row>
    <row r="15" spans="1:11" ht="19.5" customHeight="1">
      <c r="A15" s="109" t="s">
        <v>59</v>
      </c>
      <c r="B15" s="22"/>
      <c r="C15" s="100"/>
      <c r="D15" s="100"/>
      <c r="E15" s="112"/>
      <c r="G15" s="110" t="s">
        <v>60</v>
      </c>
      <c r="H15" s="100">
        <v>323523</v>
      </c>
      <c r="I15" s="100">
        <v>162078</v>
      </c>
      <c r="J15" s="100">
        <v>36.5</v>
      </c>
      <c r="K15" s="124">
        <f t="shared" si="1"/>
        <v>50.09782921152437</v>
      </c>
    </row>
    <row r="16" spans="1:11" ht="19.5" customHeight="1">
      <c r="A16" s="22" t="s">
        <v>61</v>
      </c>
      <c r="B16" s="82">
        <v>604000</v>
      </c>
      <c r="C16" s="100">
        <v>282878</v>
      </c>
      <c r="D16" s="100">
        <v>7.3</v>
      </c>
      <c r="E16" s="112">
        <f aca="true" t="shared" si="2" ref="E16:E21">C16/B16*100</f>
        <v>46.8341059602649</v>
      </c>
      <c r="G16" s="110" t="s">
        <v>62</v>
      </c>
      <c r="H16" s="100">
        <v>225275</v>
      </c>
      <c r="I16" s="100">
        <v>122732</v>
      </c>
      <c r="J16" s="100">
        <v>25.1</v>
      </c>
      <c r="K16" s="124">
        <f t="shared" si="1"/>
        <v>54.48096770613694</v>
      </c>
    </row>
    <row r="17" spans="1:11" ht="19.5" customHeight="1">
      <c r="A17" t="s">
        <v>36</v>
      </c>
      <c r="B17" s="82">
        <v>147000</v>
      </c>
      <c r="C17" s="100">
        <v>70777</v>
      </c>
      <c r="D17" s="100">
        <v>4.1</v>
      </c>
      <c r="E17" s="112">
        <f t="shared" si="2"/>
        <v>48.14761904761905</v>
      </c>
      <c r="G17" s="22" t="s">
        <v>24</v>
      </c>
      <c r="H17" s="99"/>
      <c r="I17" s="100">
        <v>1325085</v>
      </c>
      <c r="J17" s="111">
        <v>16.598002914323118</v>
      </c>
      <c r="K17" s="124"/>
    </row>
    <row r="18" spans="1:11" ht="19.5" customHeight="1">
      <c r="A18" t="s">
        <v>63</v>
      </c>
      <c r="B18" s="22"/>
      <c r="C18" s="100">
        <v>36651</v>
      </c>
      <c r="D18" s="100">
        <v>6.7</v>
      </c>
      <c r="E18" s="112"/>
      <c r="G18" s="73" t="s">
        <v>80</v>
      </c>
      <c r="I18" s="100">
        <v>830301</v>
      </c>
      <c r="J18" s="111">
        <v>13.414224364017826</v>
      </c>
      <c r="K18" s="124"/>
    </row>
    <row r="19" spans="1:11" ht="19.5" customHeight="1">
      <c r="A19" t="s">
        <v>86</v>
      </c>
      <c r="B19" s="22"/>
      <c r="C19" s="100">
        <v>21532</v>
      </c>
      <c r="D19" s="100">
        <v>8.1</v>
      </c>
      <c r="E19" s="112"/>
      <c r="G19" s="22" t="s">
        <v>65</v>
      </c>
      <c r="H19" s="100"/>
      <c r="I19" s="100">
        <v>918007</v>
      </c>
      <c r="J19" s="111">
        <v>10.78785494384016</v>
      </c>
      <c r="K19" s="124"/>
    </row>
    <row r="20" spans="1:11" ht="19.5" customHeight="1">
      <c r="A20" s="109" t="s">
        <v>66</v>
      </c>
      <c r="B20" s="22"/>
      <c r="C20" s="100"/>
      <c r="D20" s="100"/>
      <c r="E20" s="112"/>
      <c r="G20" s="109" t="s">
        <v>67</v>
      </c>
      <c r="H20" s="22"/>
      <c r="I20" s="100"/>
      <c r="J20" s="100"/>
      <c r="K20" s="124"/>
    </row>
    <row r="21" spans="1:11" ht="19.5" customHeight="1">
      <c r="A21" s="24" t="s">
        <v>19</v>
      </c>
      <c r="B21" s="82">
        <v>589000</v>
      </c>
      <c r="C21" s="100">
        <v>243764</v>
      </c>
      <c r="D21" s="100">
        <v>9.5</v>
      </c>
      <c r="E21" s="112">
        <f t="shared" si="2"/>
        <v>41.386078098471984</v>
      </c>
      <c r="G21" t="s">
        <v>29</v>
      </c>
      <c r="H21" s="82">
        <v>1969</v>
      </c>
      <c r="I21" s="100">
        <v>1082</v>
      </c>
      <c r="J21" s="125">
        <v>0.2</v>
      </c>
      <c r="K21" s="124">
        <f aca="true" t="shared" si="3" ref="K21:K26">I21/H21*100</f>
        <v>54.95175215845607</v>
      </c>
    </row>
    <row r="22" spans="1:11" ht="19.5" customHeight="1">
      <c r="A22" s="109" t="s">
        <v>68</v>
      </c>
      <c r="B22" s="22"/>
      <c r="C22" s="100"/>
      <c r="D22" s="100"/>
      <c r="E22" s="112"/>
      <c r="G22" s="117" t="s">
        <v>69</v>
      </c>
      <c r="H22" s="82">
        <v>41000</v>
      </c>
      <c r="I22" s="100">
        <v>15282</v>
      </c>
      <c r="J22" s="111">
        <v>28.5</v>
      </c>
      <c r="K22" s="124">
        <f t="shared" si="3"/>
        <v>37.27317073170732</v>
      </c>
    </row>
    <row r="23" spans="1:11" ht="19.5" customHeight="1">
      <c r="A23" s="110" t="s">
        <v>70</v>
      </c>
      <c r="B23" s="82">
        <v>1007000</v>
      </c>
      <c r="C23" s="22">
        <v>519264</v>
      </c>
      <c r="D23" s="100">
        <v>35</v>
      </c>
      <c r="E23" s="112">
        <f>C23/B23*100</f>
        <v>51.56544190665343</v>
      </c>
      <c r="F23" s="136"/>
      <c r="G23" s="109" t="s">
        <v>71</v>
      </c>
      <c r="H23" s="100"/>
      <c r="I23" s="100"/>
      <c r="J23" s="126"/>
      <c r="K23" s="124"/>
    </row>
    <row r="24" spans="1:11" ht="19.5" customHeight="1">
      <c r="A24" s="119" t="s">
        <v>39</v>
      </c>
      <c r="C24" s="22">
        <v>373868</v>
      </c>
      <c r="D24" s="100">
        <v>88.3</v>
      </c>
      <c r="E24" s="112"/>
      <c r="F24" s="136"/>
      <c r="G24" s="110" t="s">
        <v>72</v>
      </c>
      <c r="H24" s="120"/>
      <c r="I24" s="127"/>
      <c r="J24" s="121"/>
      <c r="K24" s="128"/>
    </row>
    <row r="25" spans="1:11" ht="19.5" customHeight="1">
      <c r="A25" s="119" t="s">
        <v>73</v>
      </c>
      <c r="C25" s="22">
        <v>145396</v>
      </c>
      <c r="D25" s="100">
        <v>-21.8</v>
      </c>
      <c r="E25" s="112"/>
      <c r="F25" s="136"/>
      <c r="G25" s="110" t="s">
        <v>74</v>
      </c>
      <c r="H25" s="121">
        <v>28618</v>
      </c>
      <c r="I25" s="139">
        <v>15345.347807</v>
      </c>
      <c r="J25" s="140">
        <v>8.64272702580891</v>
      </c>
      <c r="K25" s="124">
        <f t="shared" si="3"/>
        <v>53.62131458173178</v>
      </c>
    </row>
    <row r="26" spans="1:11" ht="19.5" customHeight="1">
      <c r="A26" s="110" t="s">
        <v>40</v>
      </c>
      <c r="B26" s="25">
        <v>57000</v>
      </c>
      <c r="C26" s="100">
        <v>92657</v>
      </c>
      <c r="D26" s="100">
        <v>241.7</v>
      </c>
      <c r="E26" s="112">
        <f>C26/B26*100</f>
        <v>162.5561403508772</v>
      </c>
      <c r="G26" s="110" t="s">
        <v>75</v>
      </c>
      <c r="H26" s="121">
        <v>12969</v>
      </c>
      <c r="I26" s="139">
        <v>6975</v>
      </c>
      <c r="J26" s="140">
        <v>10.784625158831005</v>
      </c>
      <c r="K26" s="124">
        <f t="shared" si="3"/>
        <v>53.78209576682858</v>
      </c>
    </row>
    <row r="27" spans="1:11" ht="19.5" customHeight="1">
      <c r="A27" t="s">
        <v>76</v>
      </c>
      <c r="B27" s="22"/>
      <c r="C27" s="100">
        <v>370298</v>
      </c>
      <c r="D27" s="100">
        <v>108</v>
      </c>
      <c r="E27" s="112"/>
      <c r="G27" s="110" t="s">
        <v>32</v>
      </c>
      <c r="H27" s="121"/>
      <c r="I27" s="130">
        <v>100</v>
      </c>
      <c r="J27" s="121">
        <v>0</v>
      </c>
      <c r="K27" s="120"/>
    </row>
    <row r="28" ht="19.5" customHeight="1">
      <c r="E28" s="112"/>
    </row>
    <row r="29" spans="1:5" ht="19.5" customHeight="1">
      <c r="A29" s="137"/>
      <c r="C29" s="25">
        <f>SUM(C24:C25)</f>
        <v>519264</v>
      </c>
      <c r="E29" s="112"/>
    </row>
    <row r="30" ht="20.25" customHeight="1"/>
    <row r="31" ht="20.25" customHeight="1"/>
    <row r="33" ht="14.25">
      <c r="C33" s="25">
        <f>C11/I8</f>
        <v>0.06713842785722203</v>
      </c>
    </row>
    <row r="34" ht="14.25">
      <c r="C34" s="25">
        <f>C9/C14</f>
        <v>0.5592224614328568</v>
      </c>
    </row>
  </sheetData>
  <sheetProtection/>
  <mergeCells count="3">
    <mergeCell ref="A3:K3"/>
    <mergeCell ref="A4:K4"/>
    <mergeCell ref="A1:K2"/>
  </mergeCells>
  <printOptions/>
  <pageMargins left="0.75" right="0.55" top="0.8" bottom="0.61" header="0.51" footer="0.51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100" workbookViewId="0" topLeftCell="A1">
      <selection activeCell="C28" sqref="C28"/>
    </sheetView>
  </sheetViews>
  <sheetFormatPr defaultColWidth="9.00390625" defaultRowHeight="14.25"/>
  <cols>
    <col min="1" max="1" width="29.875" style="73" customWidth="1"/>
    <col min="2" max="2" width="8.75390625" style="73" customWidth="1"/>
    <col min="3" max="3" width="8.125" style="73" customWidth="1"/>
    <col min="4" max="4" width="8.75390625" style="73" customWidth="1"/>
    <col min="5" max="5" width="8.125" style="73" customWidth="1"/>
    <col min="6" max="6" width="7.00390625" style="73" customWidth="1"/>
    <col min="7" max="7" width="24.00390625" style="73" customWidth="1"/>
    <col min="8" max="8" width="8.75390625" style="73" customWidth="1"/>
    <col min="9" max="9" width="8.125" style="73" customWidth="1"/>
    <col min="10" max="10" width="8.125" style="74" customWidth="1"/>
    <col min="11" max="11" width="8.125" style="73" customWidth="1"/>
    <col min="12" max="12" width="9.00390625" style="73" customWidth="1"/>
    <col min="13" max="13" width="12.625" style="73" bestFit="1" customWidth="1"/>
    <col min="14" max="16384" width="9.00390625" style="73" customWidth="1"/>
  </cols>
  <sheetData>
    <row r="1" spans="1:11" ht="21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0.25" customHeight="1">
      <c r="A3" s="76" t="s">
        <v>87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9.5" customHeight="1">
      <c r="A4" s="78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9.75" customHeight="1">
      <c r="A5" s="78"/>
      <c r="B5" s="78"/>
      <c r="C5" s="78"/>
      <c r="D5" s="78"/>
      <c r="E5" s="78"/>
      <c r="F5" s="78"/>
      <c r="G5" s="78"/>
      <c r="H5" s="78"/>
      <c r="I5" s="78"/>
      <c r="J5" s="96"/>
      <c r="K5" s="78"/>
    </row>
    <row r="6" spans="1:11" ht="30" customHeight="1">
      <c r="A6" s="79"/>
      <c r="B6" s="80" t="s">
        <v>78</v>
      </c>
      <c r="C6" s="80" t="s">
        <v>3</v>
      </c>
      <c r="D6" s="80" t="s">
        <v>4</v>
      </c>
      <c r="E6" s="80" t="s">
        <v>35</v>
      </c>
      <c r="F6" s="80"/>
      <c r="G6" s="79"/>
      <c r="H6" s="80" t="s">
        <v>78</v>
      </c>
      <c r="I6" s="80" t="s">
        <v>3</v>
      </c>
      <c r="J6" s="97" t="s">
        <v>4</v>
      </c>
      <c r="K6" s="80" t="s">
        <v>45</v>
      </c>
    </row>
    <row r="7" spans="1:10" ht="21.75" customHeight="1">
      <c r="A7" s="81" t="s">
        <v>5</v>
      </c>
      <c r="B7" s="82"/>
      <c r="C7" s="83"/>
      <c r="D7" s="83"/>
      <c r="E7" s="84"/>
      <c r="F7" s="80"/>
      <c r="G7" s="81" t="s">
        <v>6</v>
      </c>
      <c r="J7" s="73"/>
    </row>
    <row r="8" spans="1:11" ht="21.75" customHeight="1">
      <c r="A8" s="82" t="s">
        <v>61</v>
      </c>
      <c r="B8" s="82">
        <v>604000</v>
      </c>
      <c r="C8" s="83">
        <v>335886</v>
      </c>
      <c r="D8" s="85">
        <v>8.3</v>
      </c>
      <c r="E8" s="84">
        <f aca="true" t="shared" si="0" ref="E8:E11">C8/B8*100</f>
        <v>55.61026490066225</v>
      </c>
      <c r="F8" s="80"/>
      <c r="G8" s="73" t="s">
        <v>52</v>
      </c>
      <c r="H8" s="82">
        <v>207100</v>
      </c>
      <c r="I8" s="82">
        <v>100255</v>
      </c>
      <c r="J8" s="85">
        <v>16.97</v>
      </c>
      <c r="K8" s="84">
        <f aca="true" t="shared" si="1" ref="K8:K14">I8/H8*100</f>
        <v>48.40898116851762</v>
      </c>
    </row>
    <row r="9" spans="1:11" ht="21.75" customHeight="1">
      <c r="A9" s="73" t="s">
        <v>36</v>
      </c>
      <c r="B9" s="82">
        <v>147000</v>
      </c>
      <c r="C9" s="83">
        <v>83327</v>
      </c>
      <c r="D9" s="83">
        <v>4.3</v>
      </c>
      <c r="E9" s="84">
        <f t="shared" si="0"/>
        <v>56.68503401360544</v>
      </c>
      <c r="F9" s="80"/>
      <c r="G9" s="86" t="s">
        <v>54</v>
      </c>
      <c r="H9" s="82">
        <v>123500</v>
      </c>
      <c r="I9" s="83">
        <v>79679</v>
      </c>
      <c r="J9" s="85">
        <v>18.2</v>
      </c>
      <c r="K9" s="84">
        <f t="shared" si="1"/>
        <v>64.5174089068826</v>
      </c>
    </row>
    <row r="10" spans="1:11" ht="21.75" customHeight="1">
      <c r="A10" s="81" t="s">
        <v>9</v>
      </c>
      <c r="B10" s="82"/>
      <c r="C10" s="83"/>
      <c r="D10" s="83"/>
      <c r="E10" s="84"/>
      <c r="F10" s="80"/>
      <c r="G10" s="132" t="s">
        <v>56</v>
      </c>
      <c r="H10" s="82">
        <v>80910</v>
      </c>
      <c r="I10" s="83">
        <v>52495</v>
      </c>
      <c r="J10" s="85">
        <v>22.7</v>
      </c>
      <c r="K10" s="84">
        <f t="shared" si="1"/>
        <v>64.88073167717216</v>
      </c>
    </row>
    <row r="11" spans="1:11" ht="21.75" customHeight="1">
      <c r="A11" s="86" t="s">
        <v>79</v>
      </c>
      <c r="B11" s="82">
        <v>1007000</v>
      </c>
      <c r="C11" s="83">
        <v>588145</v>
      </c>
      <c r="D11" s="85">
        <v>35.9</v>
      </c>
      <c r="E11" s="84">
        <f t="shared" si="0"/>
        <v>58.405660377358494</v>
      </c>
      <c r="G11" s="86" t="s">
        <v>14</v>
      </c>
      <c r="H11" s="83">
        <v>61610</v>
      </c>
      <c r="I11" s="83">
        <v>35517</v>
      </c>
      <c r="J11" s="85">
        <v>-6.4</v>
      </c>
      <c r="K11" s="84">
        <f t="shared" si="1"/>
        <v>57.648109073202406</v>
      </c>
    </row>
    <row r="12" spans="1:11" ht="21.75" customHeight="1">
      <c r="A12" s="87" t="s">
        <v>39</v>
      </c>
      <c r="B12" s="82"/>
      <c r="C12" s="83">
        <v>430237</v>
      </c>
      <c r="D12" s="85">
        <v>99.8</v>
      </c>
      <c r="E12" s="84"/>
      <c r="F12" s="88"/>
      <c r="G12" s="86" t="s">
        <v>16</v>
      </c>
      <c r="H12" s="83">
        <v>42590</v>
      </c>
      <c r="I12" s="83">
        <v>27184</v>
      </c>
      <c r="J12" s="85">
        <v>13.4</v>
      </c>
      <c r="K12" s="84">
        <f t="shared" si="1"/>
        <v>63.82718948109884</v>
      </c>
    </row>
    <row r="13" spans="1:11" ht="21.75" customHeight="1">
      <c r="A13" s="87" t="s">
        <v>73</v>
      </c>
      <c r="B13" s="82"/>
      <c r="C13" s="83">
        <v>157908</v>
      </c>
      <c r="D13" s="85">
        <v>-27.3</v>
      </c>
      <c r="E13" s="84"/>
      <c r="F13" s="88"/>
      <c r="G13" s="86" t="s">
        <v>60</v>
      </c>
      <c r="H13" s="83">
        <v>336350</v>
      </c>
      <c r="I13" s="83">
        <v>201140</v>
      </c>
      <c r="J13" s="85">
        <v>49.8</v>
      </c>
      <c r="K13" s="84">
        <f t="shared" si="1"/>
        <v>59.80080273524603</v>
      </c>
    </row>
    <row r="14" spans="1:11" ht="21.75" customHeight="1">
      <c r="A14" s="86" t="s">
        <v>40</v>
      </c>
      <c r="B14" s="83">
        <v>57000</v>
      </c>
      <c r="C14" s="83">
        <v>99702</v>
      </c>
      <c r="D14" s="85">
        <v>233.8</v>
      </c>
      <c r="E14" s="84">
        <f aca="true" t="shared" si="2" ref="E14:E19">C14/B14*100</f>
        <v>174.9157894736842</v>
      </c>
      <c r="G14" s="86" t="s">
        <v>62</v>
      </c>
      <c r="H14" s="83">
        <v>241026</v>
      </c>
      <c r="I14" s="83">
        <v>159219</v>
      </c>
      <c r="J14" s="85">
        <v>43.6</v>
      </c>
      <c r="K14" s="84">
        <f t="shared" si="1"/>
        <v>66.05884842299172</v>
      </c>
    </row>
    <row r="15" spans="1:11" ht="21.75" customHeight="1">
      <c r="A15" s="73" t="s">
        <v>76</v>
      </c>
      <c r="B15" s="82"/>
      <c r="C15" s="83">
        <v>387703</v>
      </c>
      <c r="D15" s="85">
        <v>74.2</v>
      </c>
      <c r="E15" s="84"/>
      <c r="G15" s="82" t="s">
        <v>24</v>
      </c>
      <c r="H15" s="89"/>
      <c r="I15" s="83">
        <v>1398401</v>
      </c>
      <c r="J15" s="85">
        <v>23.1280525547908</v>
      </c>
      <c r="K15" s="91"/>
    </row>
    <row r="16" spans="1:11" ht="21.75" customHeight="1">
      <c r="A16" s="81" t="s">
        <v>17</v>
      </c>
      <c r="B16" s="82"/>
      <c r="C16" s="83"/>
      <c r="D16" s="83"/>
      <c r="E16" s="84"/>
      <c r="G16" s="73" t="s">
        <v>80</v>
      </c>
      <c r="H16" s="82"/>
      <c r="I16" s="82">
        <v>825100</v>
      </c>
      <c r="J16" s="85">
        <v>15.498915841591085</v>
      </c>
      <c r="K16" s="91"/>
    </row>
    <row r="17" spans="1:11" ht="21.75" customHeight="1">
      <c r="A17" s="90" t="s">
        <v>19</v>
      </c>
      <c r="B17" s="82">
        <v>589000</v>
      </c>
      <c r="C17" s="83">
        <v>290283</v>
      </c>
      <c r="D17" s="85">
        <v>9.7</v>
      </c>
      <c r="E17" s="84">
        <f t="shared" si="2"/>
        <v>49.28404074702886</v>
      </c>
      <c r="G17" s="82" t="s">
        <v>65</v>
      </c>
      <c r="H17" s="83"/>
      <c r="I17" s="98">
        <v>935654</v>
      </c>
      <c r="J17" s="85">
        <v>11.330920271386177</v>
      </c>
      <c r="K17" s="91"/>
    </row>
    <row r="18" spans="1:11" ht="21.75" customHeight="1">
      <c r="A18" s="81" t="s">
        <v>81</v>
      </c>
      <c r="B18" s="82"/>
      <c r="C18" s="82"/>
      <c r="D18" s="91"/>
      <c r="E18" s="84"/>
      <c r="G18" s="81" t="s">
        <v>82</v>
      </c>
      <c r="H18" s="82"/>
      <c r="I18" s="83"/>
      <c r="J18" s="83"/>
      <c r="K18" s="84"/>
    </row>
    <row r="19" spans="1:11" ht="21.75" customHeight="1">
      <c r="A19" s="86" t="s">
        <v>23</v>
      </c>
      <c r="B19" s="82">
        <v>4099300</v>
      </c>
      <c r="C19" s="83">
        <v>2379216</v>
      </c>
      <c r="D19" s="83">
        <v>17.1</v>
      </c>
      <c r="E19" s="84">
        <f t="shared" si="2"/>
        <v>58.03956773107603</v>
      </c>
      <c r="G19" s="73" t="s">
        <v>29</v>
      </c>
      <c r="H19" s="82">
        <v>1969</v>
      </c>
      <c r="I19" s="83">
        <v>1082</v>
      </c>
      <c r="J19" s="98">
        <v>-5.5</v>
      </c>
      <c r="K19" s="84">
        <f>I19/H19*100</f>
        <v>54.95175215845607</v>
      </c>
    </row>
    <row r="20" spans="1:11" ht="21.75" customHeight="1">
      <c r="A20" s="92" t="s">
        <v>83</v>
      </c>
      <c r="B20" s="83"/>
      <c r="C20" s="82"/>
      <c r="D20" s="82"/>
      <c r="E20" s="82"/>
      <c r="G20" s="93" t="s">
        <v>69</v>
      </c>
      <c r="H20" s="82">
        <v>41000</v>
      </c>
      <c r="I20" s="83">
        <v>17573</v>
      </c>
      <c r="J20" s="85">
        <v>32.4</v>
      </c>
      <c r="K20" s="84">
        <f>I20/H20*100</f>
        <v>42.860975609756096</v>
      </c>
    </row>
    <row r="21" spans="1:11" ht="21.75" customHeight="1">
      <c r="A21" s="86" t="s">
        <v>32</v>
      </c>
      <c r="B21" s="83"/>
      <c r="C21" s="83">
        <v>100.1</v>
      </c>
      <c r="D21" s="82"/>
      <c r="E21" s="91"/>
      <c r="F21" s="94"/>
      <c r="J21" s="73"/>
      <c r="K21" s="84"/>
    </row>
    <row r="22" spans="6:11" ht="19.5" customHeight="1">
      <c r="F22" s="94"/>
      <c r="K22" s="84"/>
    </row>
    <row r="23" ht="19.5" customHeight="1">
      <c r="F23" s="94"/>
    </row>
    <row r="24" spans="4:6" ht="19.5" customHeight="1">
      <c r="D24" s="73">
        <f>'1-6'!C16-C8</f>
        <v>-53008</v>
      </c>
      <c r="E24" s="73">
        <f>C8-'1-4'!C8</f>
        <v>166150</v>
      </c>
      <c r="F24" s="73">
        <f>D24-E24</f>
        <v>-219158</v>
      </c>
    </row>
    <row r="25" ht="19.5" customHeight="1"/>
    <row r="26" ht="19.5" customHeight="1"/>
    <row r="27" ht="19.5" customHeight="1">
      <c r="J27" s="83"/>
    </row>
    <row r="28" spans="3:10" ht="20.25" customHeight="1">
      <c r="C28" s="73">
        <f>C17/'[1]1-7'!$C$11</f>
        <v>1.0965081931297076</v>
      </c>
      <c r="D28" s="73">
        <f>C9/'[1]1-7'!$C$9</f>
        <v>1.1116640207052044</v>
      </c>
      <c r="H28" s="95"/>
      <c r="J28" s="83"/>
    </row>
    <row r="29" ht="20.25" customHeight="1">
      <c r="J29" s="83"/>
    </row>
  </sheetData>
  <sheetProtection/>
  <mergeCells count="3">
    <mergeCell ref="A3:K3"/>
    <mergeCell ref="A4:K4"/>
    <mergeCell ref="A1:K2"/>
  </mergeCells>
  <printOptions/>
  <pageMargins left="0.75" right="0.75" top="1" bottom="1" header="0.51" footer="0.51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100" workbookViewId="0" topLeftCell="A1">
      <selection activeCell="D17" sqref="D17"/>
    </sheetView>
  </sheetViews>
  <sheetFormatPr defaultColWidth="9.00390625" defaultRowHeight="14.25"/>
  <cols>
    <col min="1" max="1" width="29.875" style="73" customWidth="1"/>
    <col min="2" max="2" width="8.75390625" style="73" customWidth="1"/>
    <col min="3" max="3" width="8.125" style="73" customWidth="1"/>
    <col min="4" max="4" width="8.75390625" style="73" customWidth="1"/>
    <col min="5" max="5" width="8.125" style="73" customWidth="1"/>
    <col min="6" max="6" width="7.00390625" style="73" customWidth="1"/>
    <col min="7" max="7" width="24.00390625" style="73" customWidth="1"/>
    <col min="8" max="8" width="8.75390625" style="73" customWidth="1"/>
    <col min="9" max="9" width="8.125" style="73" customWidth="1"/>
    <col min="10" max="10" width="8.125" style="74" customWidth="1"/>
    <col min="11" max="11" width="8.125" style="73" customWidth="1"/>
    <col min="12" max="16384" width="9.00390625" style="73" customWidth="1"/>
  </cols>
  <sheetData>
    <row r="1" spans="1:11" ht="21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0.25" customHeight="1">
      <c r="A3" s="76" t="s">
        <v>88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9.5" customHeight="1">
      <c r="A4" s="78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9.75" customHeight="1">
      <c r="A5" s="78"/>
      <c r="B5" s="78"/>
      <c r="C5" s="78"/>
      <c r="D5" s="78"/>
      <c r="E5" s="78"/>
      <c r="F5" s="78"/>
      <c r="G5" s="78"/>
      <c r="H5" s="78"/>
      <c r="I5" s="78"/>
      <c r="J5" s="96"/>
      <c r="K5" s="78"/>
    </row>
    <row r="6" spans="1:11" ht="30" customHeight="1">
      <c r="A6" s="79"/>
      <c r="B6" s="80" t="s">
        <v>78</v>
      </c>
      <c r="C6" s="80" t="s">
        <v>3</v>
      </c>
      <c r="D6" s="80" t="s">
        <v>4</v>
      </c>
      <c r="E6" s="80" t="s">
        <v>35</v>
      </c>
      <c r="F6" s="80"/>
      <c r="G6" s="79"/>
      <c r="H6" s="80" t="s">
        <v>78</v>
      </c>
      <c r="I6" s="80" t="s">
        <v>3</v>
      </c>
      <c r="J6" s="97" t="s">
        <v>4</v>
      </c>
      <c r="K6" s="80" t="s">
        <v>45</v>
      </c>
    </row>
    <row r="7" spans="1:10" ht="21.75" customHeight="1">
      <c r="A7" s="81" t="s">
        <v>5</v>
      </c>
      <c r="B7" s="82"/>
      <c r="C7" s="83"/>
      <c r="D7" s="83"/>
      <c r="E7" s="84"/>
      <c r="F7" s="80"/>
      <c r="G7" s="81" t="s">
        <v>6</v>
      </c>
      <c r="J7" s="73"/>
    </row>
    <row r="8" spans="1:11" ht="21.75" customHeight="1">
      <c r="A8" s="82" t="s">
        <v>61</v>
      </c>
      <c r="B8" s="82">
        <v>604000</v>
      </c>
      <c r="C8" s="83">
        <v>388219</v>
      </c>
      <c r="D8" s="85">
        <v>8.2</v>
      </c>
      <c r="E8" s="84">
        <f aca="true" t="shared" si="0" ref="E8:E11">C8/B8*100</f>
        <v>64.27466887417218</v>
      </c>
      <c r="F8" s="80"/>
      <c r="G8" s="73" t="s">
        <v>52</v>
      </c>
      <c r="H8" s="82">
        <v>207100</v>
      </c>
      <c r="I8" s="82">
        <v>111488</v>
      </c>
      <c r="J8" s="85">
        <v>21</v>
      </c>
      <c r="K8" s="84">
        <f aca="true" t="shared" si="1" ref="K8:K14">I8/H8*100</f>
        <v>53.83293095123128</v>
      </c>
    </row>
    <row r="9" spans="1:11" ht="21.75" customHeight="1">
      <c r="A9" s="73" t="s">
        <v>36</v>
      </c>
      <c r="B9" s="82">
        <v>147000</v>
      </c>
      <c r="C9" s="83">
        <v>96311</v>
      </c>
      <c r="D9" s="83">
        <v>4.2</v>
      </c>
      <c r="E9" s="84">
        <f t="shared" si="0"/>
        <v>65.51768707482994</v>
      </c>
      <c r="F9" s="80"/>
      <c r="G9" s="86" t="s">
        <v>54</v>
      </c>
      <c r="H9" s="82">
        <v>123500</v>
      </c>
      <c r="I9" s="83">
        <v>88726</v>
      </c>
      <c r="J9" s="85">
        <v>21.8</v>
      </c>
      <c r="K9" s="84">
        <f t="shared" si="1"/>
        <v>71.84291497975708</v>
      </c>
    </row>
    <row r="10" spans="1:11" ht="21.75" customHeight="1">
      <c r="A10" s="81" t="s">
        <v>9</v>
      </c>
      <c r="B10" s="82"/>
      <c r="C10" s="83"/>
      <c r="D10" s="83"/>
      <c r="E10" s="84"/>
      <c r="F10" s="80"/>
      <c r="G10" s="86" t="s">
        <v>56</v>
      </c>
      <c r="H10" s="82">
        <v>80910</v>
      </c>
      <c r="I10" s="83">
        <v>57842</v>
      </c>
      <c r="J10" s="85">
        <v>24.3</v>
      </c>
      <c r="K10" s="84">
        <f t="shared" si="1"/>
        <v>71.48930910888642</v>
      </c>
    </row>
    <row r="11" spans="1:11" ht="21.75" customHeight="1">
      <c r="A11" s="86" t="s">
        <v>79</v>
      </c>
      <c r="B11" s="82">
        <v>1007000</v>
      </c>
      <c r="C11" s="83">
        <v>671571</v>
      </c>
      <c r="D11" s="85">
        <v>28</v>
      </c>
      <c r="E11" s="84">
        <f t="shared" si="0"/>
        <v>66.69026812313803</v>
      </c>
      <c r="G11" s="86" t="s">
        <v>14</v>
      </c>
      <c r="H11" s="83">
        <v>61610</v>
      </c>
      <c r="I11" s="83">
        <v>40355</v>
      </c>
      <c r="J11" s="85">
        <v>4.3</v>
      </c>
      <c r="K11" s="84">
        <f t="shared" si="1"/>
        <v>65.50073040090895</v>
      </c>
    </row>
    <row r="12" spans="1:11" ht="21.75" customHeight="1">
      <c r="A12" s="87" t="s">
        <v>39</v>
      </c>
      <c r="B12" s="82"/>
      <c r="C12" s="83">
        <v>492413</v>
      </c>
      <c r="D12" s="85">
        <v>93.5</v>
      </c>
      <c r="E12" s="84"/>
      <c r="F12" s="88"/>
      <c r="G12" s="86" t="s">
        <v>16</v>
      </c>
      <c r="H12" s="83">
        <v>42590</v>
      </c>
      <c r="I12" s="83">
        <v>30884</v>
      </c>
      <c r="J12" s="85">
        <v>14.3</v>
      </c>
      <c r="K12" s="84">
        <f t="shared" si="1"/>
        <v>72.51467480629256</v>
      </c>
    </row>
    <row r="13" spans="1:11" ht="21.75" customHeight="1">
      <c r="A13" s="87" t="s">
        <v>73</v>
      </c>
      <c r="B13" s="82"/>
      <c r="C13" s="83">
        <v>179518</v>
      </c>
      <c r="D13" s="85">
        <v>-33.7</v>
      </c>
      <c r="E13" s="84"/>
      <c r="F13" s="88"/>
      <c r="G13" s="86" t="s">
        <v>60</v>
      </c>
      <c r="H13" s="83">
        <v>336350</v>
      </c>
      <c r="I13" s="83">
        <v>215991</v>
      </c>
      <c r="J13" s="85">
        <v>21</v>
      </c>
      <c r="K13" s="84">
        <f t="shared" si="1"/>
        <v>64.21614389772559</v>
      </c>
    </row>
    <row r="14" spans="1:11" ht="21.75" customHeight="1">
      <c r="A14" s="86" t="s">
        <v>40</v>
      </c>
      <c r="B14" s="83">
        <v>57000</v>
      </c>
      <c r="C14" s="83">
        <v>108058</v>
      </c>
      <c r="D14" s="85">
        <v>211</v>
      </c>
      <c r="E14" s="84">
        <f aca="true" t="shared" si="2" ref="E14:E19">C14/B14*100</f>
        <v>189.5754385964912</v>
      </c>
      <c r="G14" s="86" t="s">
        <v>62</v>
      </c>
      <c r="H14" s="83">
        <v>241026</v>
      </c>
      <c r="I14" s="83">
        <v>171397</v>
      </c>
      <c r="J14" s="85">
        <v>13.7</v>
      </c>
      <c r="K14" s="84">
        <f t="shared" si="1"/>
        <v>71.11141536597711</v>
      </c>
    </row>
    <row r="15" spans="1:11" ht="21.75" customHeight="1">
      <c r="A15" s="73" t="s">
        <v>76</v>
      </c>
      <c r="B15" s="82"/>
      <c r="C15" s="83">
        <v>481150</v>
      </c>
      <c r="D15" s="85">
        <v>96.5</v>
      </c>
      <c r="E15" s="84"/>
      <c r="G15" s="82" t="s">
        <v>24</v>
      </c>
      <c r="H15" s="89"/>
      <c r="I15" s="83">
        <v>1384972</v>
      </c>
      <c r="J15" s="85">
        <v>15.62409471182302</v>
      </c>
      <c r="K15" s="91"/>
    </row>
    <row r="16" spans="1:11" ht="21.75" customHeight="1">
      <c r="A16" s="81" t="s">
        <v>17</v>
      </c>
      <c r="B16" s="82"/>
      <c r="C16" s="83"/>
      <c r="D16" s="83"/>
      <c r="E16" s="84"/>
      <c r="G16" s="73" t="s">
        <v>80</v>
      </c>
      <c r="H16" s="82"/>
      <c r="I16" s="82">
        <v>819313</v>
      </c>
      <c r="J16" s="85">
        <v>16.404985742640093</v>
      </c>
      <c r="K16" s="91"/>
    </row>
    <row r="17" spans="1:11" ht="21.75" customHeight="1">
      <c r="A17" s="90" t="s">
        <v>19</v>
      </c>
      <c r="B17" s="82">
        <v>589000</v>
      </c>
      <c r="C17" s="83">
        <v>341031.094015627</v>
      </c>
      <c r="D17" s="85">
        <v>9.44326747043527</v>
      </c>
      <c r="E17" s="84">
        <f t="shared" si="2"/>
        <v>57.900015961906114</v>
      </c>
      <c r="G17" s="82" t="s">
        <v>65</v>
      </c>
      <c r="H17" s="83"/>
      <c r="I17" s="98">
        <v>938656</v>
      </c>
      <c r="J17" s="85">
        <v>10.37467060664818</v>
      </c>
      <c r="K17" s="91"/>
    </row>
    <row r="18" spans="1:11" ht="21.75" customHeight="1">
      <c r="A18" s="81" t="s">
        <v>81</v>
      </c>
      <c r="B18" s="82"/>
      <c r="C18" s="82"/>
      <c r="D18" s="91"/>
      <c r="E18" s="84"/>
      <c r="G18" s="81" t="s">
        <v>82</v>
      </c>
      <c r="H18" s="82"/>
      <c r="I18" s="83"/>
      <c r="J18" s="83"/>
      <c r="K18" s="84"/>
    </row>
    <row r="19" spans="1:11" ht="21.75" customHeight="1">
      <c r="A19" s="86" t="s">
        <v>23</v>
      </c>
      <c r="B19" s="82">
        <v>4099300</v>
      </c>
      <c r="C19" s="83">
        <v>2757334</v>
      </c>
      <c r="D19" s="83">
        <v>16.6</v>
      </c>
      <c r="E19" s="84">
        <f t="shared" si="2"/>
        <v>67.26353279828263</v>
      </c>
      <c r="G19" s="73" t="s">
        <v>29</v>
      </c>
      <c r="H19" s="82">
        <v>1969</v>
      </c>
      <c r="I19" s="83">
        <v>1082</v>
      </c>
      <c r="J19" s="98">
        <v>-24.6</v>
      </c>
      <c r="K19" s="84">
        <f>I19/H19*100</f>
        <v>54.95175215845607</v>
      </c>
    </row>
    <row r="20" spans="1:11" ht="21.75" customHeight="1">
      <c r="A20" s="92" t="s">
        <v>83</v>
      </c>
      <c r="B20" s="83"/>
      <c r="C20" s="82"/>
      <c r="D20" s="82"/>
      <c r="E20" s="82"/>
      <c r="G20" s="93" t="s">
        <v>69</v>
      </c>
      <c r="H20" s="82">
        <v>41000</v>
      </c>
      <c r="I20" s="83">
        <v>20325</v>
      </c>
      <c r="J20" s="85">
        <v>27.454537228730103</v>
      </c>
      <c r="K20" s="84">
        <f>I20/H20*100</f>
        <v>49.573170731707314</v>
      </c>
    </row>
    <row r="21" spans="1:11" ht="21.75" customHeight="1">
      <c r="A21" s="86" t="s">
        <v>32</v>
      </c>
      <c r="B21" s="83"/>
      <c r="C21" s="83">
        <v>100.2</v>
      </c>
      <c r="D21" s="82"/>
      <c r="E21" s="91"/>
      <c r="F21" s="94"/>
      <c r="K21" s="84"/>
    </row>
    <row r="22" spans="6:11" ht="19.5" customHeight="1">
      <c r="F22" s="94"/>
      <c r="K22" s="84"/>
    </row>
    <row r="23" ht="19.5" customHeight="1">
      <c r="F23" s="94"/>
    </row>
    <row r="24" ht="19.5" customHeight="1"/>
    <row r="25" ht="19.5" customHeight="1"/>
    <row r="26" ht="19.5" customHeight="1">
      <c r="C26" s="73">
        <f>C17/'[1]1-8'!$C$11</f>
        <v>1.0932866586808248</v>
      </c>
    </row>
    <row r="27" ht="19.5" customHeight="1">
      <c r="J27" s="83"/>
    </row>
    <row r="28" spans="8:10" ht="20.25" customHeight="1">
      <c r="H28" s="95"/>
      <c r="J28" s="83"/>
    </row>
    <row r="29" ht="20.25" customHeight="1">
      <c r="J29" s="83"/>
    </row>
  </sheetData>
  <sheetProtection/>
  <mergeCells count="3">
    <mergeCell ref="A3:K3"/>
    <mergeCell ref="A4:K4"/>
    <mergeCell ref="A1:K2"/>
  </mergeCells>
  <printOptions/>
  <pageMargins left="0.75" right="0.75" top="1" bottom="1" header="0.51" footer="0.51"/>
  <pageSetup horizontalDpi="600" verticalDpi="6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A4">
      <selection activeCell="G20" sqref="G20"/>
    </sheetView>
  </sheetViews>
  <sheetFormatPr defaultColWidth="9.00390625" defaultRowHeight="14.25"/>
  <cols>
    <col min="1" max="1" width="29.875" style="0" customWidth="1"/>
    <col min="2" max="2" width="8.75390625" style="0" customWidth="1"/>
    <col min="3" max="3" width="8.125" style="0" customWidth="1"/>
    <col min="4" max="4" width="8.75390625" style="0" customWidth="1"/>
    <col min="5" max="5" width="8.125" style="0" customWidth="1"/>
    <col min="6" max="6" width="7.25390625" style="0" customWidth="1"/>
    <col min="7" max="7" width="28.375" style="0" customWidth="1"/>
    <col min="8" max="8" width="8.75390625" style="0" customWidth="1"/>
    <col min="9" max="9" width="8.125" style="0" customWidth="1"/>
    <col min="10" max="10" width="8.125" style="101" customWidth="1"/>
    <col min="11" max="11" width="8.125" style="0" customWidth="1"/>
  </cols>
  <sheetData>
    <row r="1" spans="1:11" ht="21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21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20.25" customHeight="1">
      <c r="A3" s="103" t="s">
        <v>89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19.5" customHeight="1">
      <c r="A4" s="105" t="s">
        <v>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9.75" customHeight="1">
      <c r="A5" s="105"/>
      <c r="B5" s="105"/>
      <c r="C5" s="105"/>
      <c r="D5" s="105"/>
      <c r="E5" s="105"/>
      <c r="F5" s="105"/>
      <c r="G5" s="105"/>
      <c r="H5" s="105"/>
      <c r="I5" s="105"/>
      <c r="J5" s="122"/>
      <c r="K5" s="105"/>
    </row>
    <row r="6" spans="1:11" ht="30" customHeight="1">
      <c r="A6" s="106"/>
      <c r="B6" s="107" t="s">
        <v>34</v>
      </c>
      <c r="C6" s="107" t="s">
        <v>3</v>
      </c>
      <c r="D6" s="107" t="s">
        <v>4</v>
      </c>
      <c r="E6" s="107" t="s">
        <v>35</v>
      </c>
      <c r="F6" s="107"/>
      <c r="G6" s="106"/>
      <c r="H6" s="107" t="s">
        <v>34</v>
      </c>
      <c r="I6" s="107" t="s">
        <v>3</v>
      </c>
      <c r="J6" s="123" t="s">
        <v>4</v>
      </c>
      <c r="K6" s="107" t="s">
        <v>45</v>
      </c>
    </row>
    <row r="7" spans="1:10" ht="19.5" customHeight="1">
      <c r="A7" s="108" t="s">
        <v>46</v>
      </c>
      <c r="B7" s="107"/>
      <c r="C7" s="107"/>
      <c r="D7" s="107"/>
      <c r="E7" s="107"/>
      <c r="F7" s="107"/>
      <c r="G7" s="109" t="s">
        <v>47</v>
      </c>
      <c r="H7" s="22"/>
      <c r="I7" s="22"/>
      <c r="J7" s="124"/>
    </row>
    <row r="8" spans="1:11" ht="19.5" customHeight="1">
      <c r="A8" s="110" t="s">
        <v>48</v>
      </c>
      <c r="B8" s="22">
        <v>1581000</v>
      </c>
      <c r="C8" s="100">
        <v>958103</v>
      </c>
      <c r="D8" s="111">
        <v>8.2</v>
      </c>
      <c r="E8" s="112">
        <f aca="true" t="shared" si="0" ref="E8:E12">C8/B8*100</f>
        <v>60.601075268817205</v>
      </c>
      <c r="F8" s="107"/>
      <c r="G8" s="110" t="s">
        <v>23</v>
      </c>
      <c r="H8" s="82">
        <v>4099300</v>
      </c>
      <c r="I8" s="100">
        <v>3134827</v>
      </c>
      <c r="J8" s="111">
        <v>23.9</v>
      </c>
      <c r="K8" s="124">
        <f>I8/H8*100</f>
        <v>76.47225135998829</v>
      </c>
    </row>
    <row r="9" spans="1:11" ht="19.5" customHeight="1">
      <c r="A9" s="110" t="s">
        <v>90</v>
      </c>
      <c r="B9" s="22">
        <v>466000</v>
      </c>
      <c r="C9" s="100">
        <v>248767</v>
      </c>
      <c r="D9" s="100">
        <v>4.3</v>
      </c>
      <c r="E9" s="112">
        <f t="shared" si="0"/>
        <v>53.38347639484978</v>
      </c>
      <c r="F9" s="107"/>
      <c r="G9" s="109" t="s">
        <v>50</v>
      </c>
      <c r="H9" s="22"/>
      <c r="I9" s="22"/>
      <c r="J9" s="124"/>
      <c r="K9" s="22"/>
    </row>
    <row r="10" spans="1:11" ht="19.5" customHeight="1">
      <c r="A10" s="110" t="s">
        <v>91</v>
      </c>
      <c r="B10" s="22">
        <v>589000</v>
      </c>
      <c r="C10" s="100">
        <v>358435</v>
      </c>
      <c r="D10" s="100">
        <v>5.3</v>
      </c>
      <c r="E10" s="112">
        <f t="shared" si="0"/>
        <v>60.854838709677416</v>
      </c>
      <c r="F10" s="107"/>
      <c r="G10" s="110" t="s">
        <v>52</v>
      </c>
      <c r="H10" s="22">
        <v>207100</v>
      </c>
      <c r="I10" s="100">
        <v>143557</v>
      </c>
      <c r="J10" s="111">
        <v>30.2</v>
      </c>
      <c r="K10" s="124">
        <f aca="true" t="shared" si="1" ref="K10:K16">I10/H10*100</f>
        <v>69.31772090777403</v>
      </c>
    </row>
    <row r="11" spans="1:11" ht="19.5" customHeight="1">
      <c r="A11" s="110" t="s">
        <v>92</v>
      </c>
      <c r="B11" s="22">
        <v>441000</v>
      </c>
      <c r="C11" s="100">
        <v>254175</v>
      </c>
      <c r="D11" s="100">
        <v>5.8</v>
      </c>
      <c r="E11" s="112">
        <f t="shared" si="0"/>
        <v>57.63605442176871</v>
      </c>
      <c r="G11" s="110" t="s">
        <v>54</v>
      </c>
      <c r="H11" s="22">
        <v>123500</v>
      </c>
      <c r="I11" s="100">
        <v>99653</v>
      </c>
      <c r="J11" s="111">
        <v>19.2</v>
      </c>
      <c r="K11" s="124">
        <f t="shared" si="1"/>
        <v>80.69068825910931</v>
      </c>
    </row>
    <row r="12" spans="1:11" ht="19.5" customHeight="1">
      <c r="A12" s="110" t="s">
        <v>93</v>
      </c>
      <c r="B12" s="22">
        <v>527000</v>
      </c>
      <c r="C12" s="100">
        <v>350901</v>
      </c>
      <c r="D12" s="111">
        <v>14.4</v>
      </c>
      <c r="E12" s="112">
        <f t="shared" si="0"/>
        <v>66.58462998102466</v>
      </c>
      <c r="F12" s="113"/>
      <c r="G12" s="110" t="s">
        <v>56</v>
      </c>
      <c r="H12" s="22">
        <v>80910</v>
      </c>
      <c r="I12" s="100">
        <v>66046</v>
      </c>
      <c r="J12" s="111">
        <v>19.6</v>
      </c>
      <c r="K12" s="124">
        <f t="shared" si="1"/>
        <v>81.62897046100606</v>
      </c>
    </row>
    <row r="13" spans="1:11" ht="19.5" customHeight="1">
      <c r="A13" s="108" t="s">
        <v>57</v>
      </c>
      <c r="B13" s="107"/>
      <c r="C13" s="100"/>
      <c r="D13" s="114"/>
      <c r="E13" s="112"/>
      <c r="F13" s="113"/>
      <c r="G13" s="110" t="s">
        <v>14</v>
      </c>
      <c r="H13" s="100">
        <v>61610</v>
      </c>
      <c r="I13" s="100">
        <v>47236</v>
      </c>
      <c r="J13" s="100">
        <v>12.9</v>
      </c>
      <c r="K13" s="124">
        <f t="shared" si="1"/>
        <v>76.6693718552183</v>
      </c>
    </row>
    <row r="14" spans="1:11" ht="19.5" customHeight="1">
      <c r="A14" t="s">
        <v>58</v>
      </c>
      <c r="B14" s="22">
        <v>725000</v>
      </c>
      <c r="C14" s="100">
        <v>397504.09</v>
      </c>
      <c r="D14" s="100">
        <v>4.4</v>
      </c>
      <c r="E14" s="112">
        <f>C14/B14*100</f>
        <v>54.828150344827584</v>
      </c>
      <c r="G14" s="110" t="s">
        <v>16</v>
      </c>
      <c r="H14" s="100">
        <v>42590</v>
      </c>
      <c r="I14" s="100">
        <v>33607</v>
      </c>
      <c r="J14" s="100">
        <v>15.6</v>
      </c>
      <c r="K14" s="124">
        <f t="shared" si="1"/>
        <v>78.90819441183376</v>
      </c>
    </row>
    <row r="15" spans="1:11" ht="19.5" customHeight="1">
      <c r="A15" s="109" t="s">
        <v>59</v>
      </c>
      <c r="B15" s="22"/>
      <c r="C15" s="100"/>
      <c r="D15" s="100"/>
      <c r="E15" s="112"/>
      <c r="G15" s="110" t="s">
        <v>60</v>
      </c>
      <c r="H15" s="100">
        <v>377076</v>
      </c>
      <c r="I15" s="100">
        <v>286893</v>
      </c>
      <c r="J15" s="100">
        <v>42.1</v>
      </c>
      <c r="K15" s="124">
        <f t="shared" si="1"/>
        <v>76.08360118384623</v>
      </c>
    </row>
    <row r="16" spans="1:11" ht="19.5" customHeight="1">
      <c r="A16" s="22" t="s">
        <v>61</v>
      </c>
      <c r="B16" s="82">
        <v>604000</v>
      </c>
      <c r="C16" s="100">
        <v>441469</v>
      </c>
      <c r="D16" s="100">
        <v>8.4</v>
      </c>
      <c r="E16" s="112">
        <f aca="true" t="shared" si="2" ref="E16:E21">C16/B16*100</f>
        <v>73.0908940397351</v>
      </c>
      <c r="G16" s="110" t="s">
        <v>62</v>
      </c>
      <c r="H16" s="100">
        <v>281683</v>
      </c>
      <c r="I16" s="100">
        <v>231885</v>
      </c>
      <c r="J16" s="100">
        <v>34</v>
      </c>
      <c r="K16" s="124">
        <f t="shared" si="1"/>
        <v>82.32126184398774</v>
      </c>
    </row>
    <row r="17" spans="1:11" ht="19.5" customHeight="1">
      <c r="A17" t="s">
        <v>36</v>
      </c>
      <c r="B17" s="82">
        <v>147000</v>
      </c>
      <c r="C17" s="100">
        <v>109524</v>
      </c>
      <c r="D17" s="100">
        <v>4.4</v>
      </c>
      <c r="E17" s="112">
        <f t="shared" si="2"/>
        <v>74.5061224489796</v>
      </c>
      <c r="G17" s="22" t="s">
        <v>24</v>
      </c>
      <c r="H17" s="99"/>
      <c r="I17" s="100">
        <v>1397611</v>
      </c>
      <c r="J17" s="111">
        <v>13.858329938900198</v>
      </c>
      <c r="K17" s="124"/>
    </row>
    <row r="18" spans="1:11" ht="19.5" customHeight="1">
      <c r="A18" t="s">
        <v>63</v>
      </c>
      <c r="B18" s="22"/>
      <c r="C18" s="115">
        <v>58883.1</v>
      </c>
      <c r="D18" s="100">
        <v>9.7</v>
      </c>
      <c r="E18" s="112"/>
      <c r="G18" s="73" t="s">
        <v>80</v>
      </c>
      <c r="I18" s="100">
        <v>827215</v>
      </c>
      <c r="J18" s="111">
        <v>15.651541736279569</v>
      </c>
      <c r="K18" s="124"/>
    </row>
    <row r="19" spans="1:11" ht="19.5" customHeight="1">
      <c r="A19" t="s">
        <v>86</v>
      </c>
      <c r="B19" s="22"/>
      <c r="C19" s="116">
        <v>33937.63</v>
      </c>
      <c r="D19" s="100">
        <v>10.5</v>
      </c>
      <c r="E19" s="112"/>
      <c r="G19" s="22" t="s">
        <v>65</v>
      </c>
      <c r="H19" s="100"/>
      <c r="I19" s="100">
        <v>958839</v>
      </c>
      <c r="J19" s="111">
        <v>10.994592880104562</v>
      </c>
      <c r="K19" s="124"/>
    </row>
    <row r="20" spans="1:11" ht="19.5" customHeight="1">
      <c r="A20" s="109" t="s">
        <v>66</v>
      </c>
      <c r="B20" s="22"/>
      <c r="C20" s="100"/>
      <c r="D20" s="100"/>
      <c r="E20" s="112"/>
      <c r="G20" s="109" t="s">
        <v>67</v>
      </c>
      <c r="H20" s="22"/>
      <c r="I20" s="100"/>
      <c r="J20" s="100"/>
      <c r="K20" s="124"/>
    </row>
    <row r="21" spans="1:11" ht="19.5" customHeight="1">
      <c r="A21" s="24" t="s">
        <v>19</v>
      </c>
      <c r="B21" s="82">
        <v>589000</v>
      </c>
      <c r="C21" s="100">
        <v>389933</v>
      </c>
      <c r="D21" s="111">
        <v>9</v>
      </c>
      <c r="E21" s="112">
        <f t="shared" si="2"/>
        <v>66.20254668930392</v>
      </c>
      <c r="G21" t="s">
        <v>29</v>
      </c>
      <c r="H21" s="82">
        <v>1969</v>
      </c>
      <c r="I21" s="100">
        <v>1582</v>
      </c>
      <c r="J21" s="125">
        <v>6.5</v>
      </c>
      <c r="K21" s="124">
        <f aca="true" t="shared" si="3" ref="K21:K26">I21/H21*100</f>
        <v>80.3453529710513</v>
      </c>
    </row>
    <row r="22" spans="1:11" ht="19.5" customHeight="1">
      <c r="A22" s="109" t="s">
        <v>68</v>
      </c>
      <c r="B22" s="22"/>
      <c r="C22" s="100"/>
      <c r="D22" s="100"/>
      <c r="E22" s="112"/>
      <c r="G22" s="117" t="s">
        <v>69</v>
      </c>
      <c r="H22" s="82">
        <v>41000</v>
      </c>
      <c r="I22" s="100">
        <v>36612</v>
      </c>
      <c r="J22" s="111">
        <v>78.8</v>
      </c>
      <c r="K22" s="124">
        <f t="shared" si="3"/>
        <v>89.29756097560976</v>
      </c>
    </row>
    <row r="23" spans="1:11" ht="19.5" customHeight="1">
      <c r="A23" s="110" t="s">
        <v>70</v>
      </c>
      <c r="B23" s="82">
        <v>1007000</v>
      </c>
      <c r="C23" s="22">
        <v>767193</v>
      </c>
      <c r="D23" s="100">
        <v>26.3</v>
      </c>
      <c r="E23" s="112">
        <f>C23/B23*100</f>
        <v>76.18599801390268</v>
      </c>
      <c r="F23" s="118"/>
      <c r="G23" s="109" t="s">
        <v>71</v>
      </c>
      <c r="H23" s="100"/>
      <c r="I23" s="100"/>
      <c r="J23" s="126"/>
      <c r="K23" s="124"/>
    </row>
    <row r="24" spans="1:11" ht="19.5" customHeight="1">
      <c r="A24" s="119" t="s">
        <v>39</v>
      </c>
      <c r="C24" s="22">
        <v>572519</v>
      </c>
      <c r="D24" s="100">
        <v>95.3</v>
      </c>
      <c r="E24" s="112"/>
      <c r="F24" s="118"/>
      <c r="G24" s="110" t="s">
        <v>72</v>
      </c>
      <c r="H24" s="120"/>
      <c r="I24" s="127"/>
      <c r="J24" s="121"/>
      <c r="K24" s="128"/>
    </row>
    <row r="25" spans="1:11" ht="19.5" customHeight="1">
      <c r="A25" s="119" t="s">
        <v>73</v>
      </c>
      <c r="C25" s="22">
        <v>194674</v>
      </c>
      <c r="D25" s="100">
        <v>-38.1</v>
      </c>
      <c r="E25" s="112"/>
      <c r="F25" s="118"/>
      <c r="G25" s="110" t="s">
        <v>74</v>
      </c>
      <c r="H25" s="121">
        <v>28618</v>
      </c>
      <c r="I25" s="129">
        <v>22147.639296</v>
      </c>
      <c r="J25" s="111">
        <v>9</v>
      </c>
      <c r="K25" s="124">
        <f t="shared" si="3"/>
        <v>77.39059087287721</v>
      </c>
    </row>
    <row r="26" spans="1:11" ht="19.5" customHeight="1">
      <c r="A26" s="110" t="s">
        <v>40</v>
      </c>
      <c r="B26">
        <v>57000</v>
      </c>
      <c r="C26" s="100">
        <v>116723</v>
      </c>
      <c r="D26" s="100">
        <v>222.4</v>
      </c>
      <c r="E26" s="112">
        <f>C26/B26*100</f>
        <v>204.77719298245614</v>
      </c>
      <c r="G26" s="110" t="s">
        <v>75</v>
      </c>
      <c r="H26" s="121">
        <v>12969</v>
      </c>
      <c r="I26" s="129">
        <v>10389.855</v>
      </c>
      <c r="J26" s="111">
        <v>11.3</v>
      </c>
      <c r="K26" s="124">
        <f t="shared" si="3"/>
        <v>80.11300023132084</v>
      </c>
    </row>
    <row r="27" spans="1:11" ht="19.5" customHeight="1">
      <c r="A27" t="s">
        <v>76</v>
      </c>
      <c r="B27" s="22"/>
      <c r="C27" s="100">
        <v>536584</v>
      </c>
      <c r="D27" s="100">
        <v>89.8</v>
      </c>
      <c r="E27" s="112"/>
      <c r="G27" s="110" t="s">
        <v>32</v>
      </c>
      <c r="H27" s="121"/>
      <c r="I27" s="130">
        <v>100.3</v>
      </c>
      <c r="J27" s="121">
        <v>0.3</v>
      </c>
      <c r="K27" s="120"/>
    </row>
    <row r="31" spans="3:10" ht="14.25">
      <c r="C31">
        <f>C11/I8</f>
        <v>0.08108102935185897</v>
      </c>
      <c r="I31" s="100"/>
      <c r="J31" s="131"/>
    </row>
    <row r="35" ht="14.25">
      <c r="C35">
        <f>C9/C14</f>
        <v>0.6258224915371311</v>
      </c>
    </row>
    <row r="36" ht="14.25">
      <c r="C36">
        <f>C21/'[1]1-9'!$C$19</f>
        <v>1.0910604411439635</v>
      </c>
    </row>
  </sheetData>
  <sheetProtection/>
  <mergeCells count="3">
    <mergeCell ref="A3:K3"/>
    <mergeCell ref="A4:K4"/>
    <mergeCell ref="A1:K2"/>
  </mergeCells>
  <printOptions/>
  <pageMargins left="0.55" right="0.35" top="0.39" bottom="0.39" header="0.51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2017-11-01T07:19:39Z</cp:lastPrinted>
  <dcterms:created xsi:type="dcterms:W3CDTF">1996-12-17T01:32:42Z</dcterms:created>
  <dcterms:modified xsi:type="dcterms:W3CDTF">2017-11-20T07:50:48Z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  <property fmtid="{D5CDD505-2E9C-101B-9397-08002B2CF9AE}" pid="4" name="KSOReadingLayo">
    <vt:bool>false</vt:bool>
  </property>
</Properties>
</file>