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件1" sheetId="1" r:id="rId1"/>
    <sheet name="04财政拨款表" sheetId="2" state="hidden" r:id="rId2"/>
  </sheets>
  <definedNames>
    <definedName name="_xlnm.Print_Area" localSheetId="1">'04财政拨款表'!$A$1:$E$71</definedName>
    <definedName name="_xlnm.Print_Titles" localSheetId="1">'04财政拨款表'!$3:$4</definedName>
    <definedName name="_xlnm.Print_Titles" localSheetId="0">'附件1'!$3:$5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<sst xmlns="http://schemas.openxmlformats.org/spreadsheetml/2006/main" count="259" uniqueCount="255">
  <si>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</si>
  <si>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</si>
  <si>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</si>
  <si>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</si>
  <si>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</si>
  <si>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</si>
  <si>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</si>
  <si>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</si>
  <si>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</si>
  <si>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</si>
  <si>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</si>
  <si>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</si>
  <si>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</si>
  <si>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</si>
  <si>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</si>
  <si>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</si>
  <si>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</si>
  <si>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</si>
  <si>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</si>
  <si>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</si>
  <si>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</si>
  <si>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</si>
  <si>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</si>
  <si>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</si>
  <si>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基本支出</t>
  </si>
  <si>
    <t xml:space="preserve">    返还性支出</t>
  </si>
  <si>
    <t xml:space="preserve">    一般性转移支付支出</t>
  </si>
  <si>
    <t>一、一般公共服务</t>
  </si>
  <si>
    <t>收入合计</t>
  </si>
  <si>
    <t>支出合计</t>
  </si>
  <si>
    <t>转移性支出</t>
  </si>
  <si>
    <t>收入总计</t>
  </si>
  <si>
    <t>支出总计</t>
  </si>
  <si>
    <t>附表4</t>
  </si>
  <si>
    <r>
      <t>收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入</t>
    </r>
  </si>
  <si>
    <r>
      <t>支</t>
    </r>
    <r>
      <rPr>
        <sz val="14"/>
        <rFont val="Times New Roman"/>
        <family val="1"/>
      </rPr>
      <t xml:space="preserve">                          </t>
    </r>
    <r>
      <rPr>
        <sz val="14"/>
        <rFont val="宋体"/>
        <family val="0"/>
      </rPr>
      <t>出</t>
    </r>
  </si>
  <si>
    <t>项          目</t>
  </si>
  <si>
    <r>
      <t>项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目</t>
    </r>
  </si>
  <si>
    <t>三、国防</t>
  </si>
  <si>
    <t>四、公共安全</t>
  </si>
  <si>
    <t xml:space="preserve"> </t>
  </si>
  <si>
    <t>五、教育</t>
  </si>
  <si>
    <t>六、科学技术</t>
  </si>
  <si>
    <t>七、文化体育与传媒</t>
  </si>
  <si>
    <t>二、外交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</si>
  <si>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</si>
  <si>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</si>
  <si>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</si>
  <si>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</si>
  <si>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</si>
  <si>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</si>
  <si>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</si>
  <si>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</si>
  <si>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</si>
  <si>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</si>
  <si>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一、税收收入</t>
  </si>
  <si>
    <r>
      <t xml:space="preserve">       </t>
    </r>
    <r>
      <rPr>
        <sz val="11"/>
        <rFont val="宋体"/>
        <family val="0"/>
      </rPr>
      <t>增值税</t>
    </r>
  </si>
  <si>
    <r>
      <t xml:space="preserve">       </t>
    </r>
    <r>
      <rPr>
        <sz val="11"/>
        <rFont val="宋体"/>
        <family val="0"/>
      </rPr>
      <t>营业税</t>
    </r>
  </si>
  <si>
    <r>
      <t xml:space="preserve">       </t>
    </r>
    <r>
      <rPr>
        <sz val="11"/>
        <rFont val="宋体"/>
        <family val="0"/>
      </rPr>
      <t>企业所得税</t>
    </r>
  </si>
  <si>
    <r>
      <t xml:space="preserve">       </t>
    </r>
    <r>
      <rPr>
        <sz val="11"/>
        <rFont val="宋体"/>
        <family val="0"/>
      </rPr>
      <t>企业所得税退税</t>
    </r>
  </si>
  <si>
    <r>
      <t xml:space="preserve">       </t>
    </r>
    <r>
      <rPr>
        <sz val="11"/>
        <rFont val="宋体"/>
        <family val="0"/>
      </rPr>
      <t>个人所得税</t>
    </r>
  </si>
  <si>
    <r>
      <t xml:space="preserve">       </t>
    </r>
    <r>
      <rPr>
        <sz val="11"/>
        <rFont val="宋体"/>
        <family val="0"/>
      </rPr>
      <t>资源税</t>
    </r>
  </si>
  <si>
    <r>
      <t xml:space="preserve">       </t>
    </r>
    <r>
      <rPr>
        <sz val="11"/>
        <rFont val="宋体"/>
        <family val="0"/>
      </rPr>
      <t>固定资产投资方向调节税</t>
    </r>
  </si>
  <si>
    <r>
      <t xml:space="preserve">       </t>
    </r>
    <r>
      <rPr>
        <sz val="11"/>
        <rFont val="宋体"/>
        <family val="0"/>
      </rPr>
      <t>城市维护建设税</t>
    </r>
  </si>
  <si>
    <r>
      <t xml:space="preserve">       </t>
    </r>
    <r>
      <rPr>
        <sz val="11"/>
        <rFont val="宋体"/>
        <family val="0"/>
      </rPr>
      <t>房产税</t>
    </r>
  </si>
  <si>
    <r>
      <t xml:space="preserve">       </t>
    </r>
    <r>
      <rPr>
        <sz val="11"/>
        <rFont val="宋体"/>
        <family val="0"/>
      </rPr>
      <t>印花税</t>
    </r>
  </si>
  <si>
    <r>
      <t xml:space="preserve">       </t>
    </r>
    <r>
      <rPr>
        <sz val="11"/>
        <rFont val="宋体"/>
        <family val="0"/>
      </rPr>
      <t>城镇土地使用税</t>
    </r>
  </si>
  <si>
    <r>
      <t xml:space="preserve">       </t>
    </r>
    <r>
      <rPr>
        <sz val="11"/>
        <rFont val="宋体"/>
        <family val="0"/>
      </rPr>
      <t>土地增值税</t>
    </r>
  </si>
  <si>
    <r>
      <t xml:space="preserve">       </t>
    </r>
    <r>
      <rPr>
        <sz val="11"/>
        <rFont val="宋体"/>
        <family val="0"/>
      </rPr>
      <t>车船税</t>
    </r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</si>
  <si>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</si>
  <si>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</si>
  <si>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</si>
  <si>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</si>
  <si>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>二、非税收入</t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</si>
  <si>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</si>
  <si>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</si>
  <si>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</si>
  <si>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</si>
  <si>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</si>
  <si>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</si>
  <si>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</si>
  <si>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</si>
  <si>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</si>
  <si>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</si>
  <si>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</si>
  <si>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</si>
  <si>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</si>
  <si>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</si>
  <si>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</si>
  <si>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</si>
  <si>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</si>
  <si>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</si>
  <si>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</si>
  <si>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</si>
  <si>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</si>
  <si>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</si>
  <si>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</si>
  <si>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</si>
  <si>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</si>
  <si>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</si>
  <si>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</si>
  <si>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</si>
  <si>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</si>
  <si>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</si>
  <si>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</si>
  <si>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</si>
  <si>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</si>
  <si>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</si>
  <si>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</si>
  <si>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</si>
  <si>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</si>
  <si>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</si>
  <si>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</si>
  <si>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</si>
  <si>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</si>
  <si>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</si>
  <si>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</si>
  <si>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</si>
  <si>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</si>
  <si>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</si>
  <si>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</si>
  <si>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</si>
  <si>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</si>
  <si>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</si>
  <si>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 xml:space="preserve">    专项转移支付支出</t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</si>
  <si>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</si>
  <si>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</si>
  <si>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</si>
  <si>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</si>
  <si>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普通教育</t>
    </r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</si>
  <si>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职业教育</t>
    </r>
  </si>
  <si>
    <t xml:space="preserve">       成人教育</t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</si>
  <si>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广播电视教育</t>
    </r>
  </si>
  <si>
    <t xml:space="preserve">       留学教育</t>
  </si>
  <si>
    <t xml:space="preserve">       特殊教育</t>
  </si>
  <si>
    <t xml:space="preserve">       教师进修及干部继续教育</t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</si>
  <si>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教育费附加安排的支出</t>
    </r>
  </si>
  <si>
    <r>
      <t xml:space="preserve">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应用研究</t>
    </r>
  </si>
  <si>
    <t xml:space="preserve">    其中：公路水路运输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</si>
  <si>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其中：基础研究</t>
    </r>
  </si>
  <si>
    <r>
      <t xml:space="preserve">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社会科学</t>
    </r>
  </si>
  <si>
    <r>
      <t xml:space="preserve">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科学技术普及</t>
    </r>
  </si>
  <si>
    <r>
      <t xml:space="preserve">  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科技交流与合作</t>
    </r>
  </si>
  <si>
    <t xml:space="preserve">       其他教育支出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</si>
  <si>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文化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</si>
  <si>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文物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</si>
  <si>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体育</t>
    </r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</si>
  <si>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新闻出版</t>
    </r>
  </si>
  <si>
    <t xml:space="preserve">       其他文化体育与传媒支出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</si>
  <si>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人力资源和社会保障管理事务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</si>
  <si>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民政管理事务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</si>
  <si>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财政对社会保险基金的补助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</si>
  <si>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行政事业单位离退休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</si>
  <si>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企业改革补助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</si>
  <si>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就业补助</t>
    </r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</si>
  <si>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抚恤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</si>
  <si>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退役安置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</si>
  <si>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社会福利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</si>
  <si>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残疾人事业</t>
    </r>
  </si>
  <si>
    <t xml:space="preserve">       城市居民最低生活保障</t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</si>
  <si>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自然灾害生活救助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</si>
  <si>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红十字事业</t>
    </r>
  </si>
  <si>
    <t xml:space="preserve">       其他社会保障和就业支出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</si>
  <si>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医疗卫生管理事务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</si>
  <si>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公立医院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</si>
  <si>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基层医疗卫生机构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</si>
  <si>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公共卫生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</si>
  <si>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医疗保障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</si>
  <si>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中医药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</si>
  <si>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食品和药品监督管理事务</t>
    </r>
  </si>
  <si>
    <t xml:space="preserve">       其他医疗卫生支出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</si>
  <si>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环境保护管理事务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</si>
  <si>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环境监测与监察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</si>
  <si>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污染防治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</si>
  <si>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自然生态保护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</si>
  <si>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天然林保护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</si>
  <si>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退耕还林</t>
    </r>
  </si>
  <si>
    <t xml:space="preserve">       风沙荒漠治理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</si>
  <si>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退牧还草</t>
    </r>
  </si>
  <si>
    <t xml:space="preserve">       能源节约利用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</si>
  <si>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污染减排</t>
    </r>
  </si>
  <si>
    <t xml:space="preserve">       可再生能源</t>
  </si>
  <si>
    <t xml:space="preserve">       资源综合利用</t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</si>
  <si>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能源管理事务</t>
    </r>
  </si>
  <si>
    <t xml:space="preserve">       其他节能环保支出</t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</si>
  <si>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城乡社区管理事务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</si>
  <si>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城乡社区规划与管理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</si>
  <si>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城乡社区公共设施</t>
    </r>
  </si>
  <si>
    <r>
      <t xml:space="preserve">     </t>
    </r>
    <r>
      <rPr>
        <sz val="11"/>
        <rFont val="宋体"/>
        <family val="0"/>
      </rPr>
      <t xml:space="preserve">  城乡社区环境卫生</t>
    </r>
  </si>
  <si>
    <r>
      <t xml:space="preserve">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其他城乡社区公共设施支出</t>
    </r>
  </si>
  <si>
    <t xml:space="preserve">       建设市场管理与监督</t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</si>
  <si>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农业</t>
    </r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</si>
  <si>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林业</t>
    </r>
  </si>
  <si>
    <t xml:space="preserve">       水利</t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</si>
  <si>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南水北调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</si>
  <si>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扶贫</t>
    </r>
  </si>
  <si>
    <r>
      <t xml:space="preserve">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农业综合开发</t>
    </r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</si>
  <si>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农村综合改革</t>
    </r>
  </si>
  <si>
    <t xml:space="preserve">       其他农林水事务支出</t>
  </si>
  <si>
    <r>
      <t xml:space="preserve">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保障性安居工程支出</t>
    </r>
  </si>
  <si>
    <r>
      <t xml:space="preserve">  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住房改革支出</t>
    </r>
  </si>
  <si>
    <r>
      <t xml:space="preserve">    </t>
    </r>
    <r>
      <rPr>
        <sz val="11"/>
        <rFont val="宋体"/>
        <family val="0"/>
      </rPr>
      <t xml:space="preserve">   城乡社区住宅</t>
    </r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</si>
  <si>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</si>
  <si>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</si>
  <si>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</si>
  <si>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</si>
  <si>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>十、农林水事务</t>
  </si>
  <si>
    <t>八、节能环保</t>
  </si>
  <si>
    <t>二十、国债还本付息支出</t>
  </si>
  <si>
    <t xml:space="preserve">  上级补助收入</t>
  </si>
  <si>
    <t>债务收入</t>
  </si>
  <si>
    <t xml:space="preserve">    地方政府债券收入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</si>
  <si>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</si>
  <si>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</si>
  <si>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</si>
  <si>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</si>
  <si>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</si>
  <si>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</si>
  <si>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</si>
  <si>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 xml:space="preserve">  补助下级支出</t>
  </si>
  <si>
    <t xml:space="preserve">    地方政府债券还本</t>
  </si>
  <si>
    <r>
      <t xml:space="preserve">  </t>
    </r>
    <r>
      <rPr>
        <sz val="11"/>
        <rFont val="宋体"/>
        <family val="0"/>
      </rPr>
      <t>地震灾后恢复重建补助收入</t>
    </r>
  </si>
  <si>
    <t xml:space="preserve">  省补助计划单列市收入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</si>
  <si>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转贷地方政府债券收入</t>
    </r>
  </si>
  <si>
    <t>国债还本支出</t>
  </si>
  <si>
    <t>预算数</t>
  </si>
  <si>
    <t xml:space="preserve">          铁路运输</t>
  </si>
  <si>
    <t xml:space="preserve">          车辆购置税支出</t>
  </si>
  <si>
    <t xml:space="preserve">          石油价格改革对交通运输的补贴</t>
  </si>
  <si>
    <t>　        邮政业支出</t>
  </si>
  <si>
    <r>
      <t xml:space="preserve">                    </t>
    </r>
    <r>
      <rPr>
        <sz val="11"/>
        <rFont val="宋体"/>
        <family val="0"/>
      </rPr>
      <t>其他交通运输支出</t>
    </r>
  </si>
  <si>
    <t>上年结余收入</t>
  </si>
  <si>
    <t>下级上解收入</t>
  </si>
  <si>
    <t xml:space="preserve">  上年结转</t>
  </si>
  <si>
    <t xml:space="preserve">  净结余</t>
  </si>
  <si>
    <t>调入资金</t>
  </si>
  <si>
    <t>地震灾后恢复重建调入资金</t>
  </si>
  <si>
    <t>接受其他地区援助收入</t>
  </si>
  <si>
    <t>上解上级支出</t>
  </si>
  <si>
    <t xml:space="preserve">  计划单列市上解省支出</t>
  </si>
  <si>
    <t>援助其他地区支出</t>
  </si>
  <si>
    <t>调出资金</t>
  </si>
  <si>
    <t>年终结余</t>
  </si>
  <si>
    <t xml:space="preserve">  结转</t>
  </si>
  <si>
    <t xml:space="preserve">  地震灾后恢复重建补助支出</t>
  </si>
  <si>
    <t xml:space="preserve">  转贷地方政府债券支出</t>
  </si>
  <si>
    <t>编制单位：永泰县财政局</t>
  </si>
  <si>
    <r>
      <t xml:space="preserve">         </t>
    </r>
    <r>
      <rPr>
        <sz val="11"/>
        <rFont val="宋体"/>
        <family val="0"/>
      </rPr>
      <t>技术研究与开发</t>
    </r>
  </si>
  <si>
    <t xml:space="preserve">       最低生活保障</t>
  </si>
  <si>
    <r>
      <t xml:space="preserve"> </t>
    </r>
    <r>
      <rPr>
        <sz val="11"/>
        <rFont val="宋体"/>
        <family val="0"/>
      </rPr>
      <t xml:space="preserve">      特困人员供养</t>
    </r>
  </si>
  <si>
    <r>
      <t xml:space="preserve">       </t>
    </r>
    <r>
      <rPr>
        <sz val="11"/>
        <rFont val="宋体"/>
        <family val="0"/>
      </rPr>
      <t>其他生活救助</t>
    </r>
  </si>
  <si>
    <r>
      <t xml:space="preserve"> </t>
    </r>
    <r>
      <rPr>
        <sz val="11"/>
        <rFont val="宋体"/>
        <family val="0"/>
      </rPr>
      <t xml:space="preserve">      计划生育事务</t>
    </r>
  </si>
  <si>
    <t>永泰县2016年地方公共财政收支预算表</t>
  </si>
  <si>
    <r>
      <t xml:space="preserve">       </t>
    </r>
    <r>
      <rPr>
        <sz val="11"/>
        <rFont val="宋体"/>
        <family val="0"/>
      </rPr>
      <t>新闻出版广播影视</t>
    </r>
  </si>
  <si>
    <r>
      <t xml:space="preserve">       </t>
    </r>
    <r>
      <rPr>
        <sz val="11"/>
        <rFont val="宋体"/>
        <family val="0"/>
      </rPr>
      <t>临时救助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</si>
</sst>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.00_ 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90" applyFont="1" applyAlignment="1">
      <alignment vertical="center"/>
      <protection/>
    </xf>
    <xf numFmtId="0" fontId="26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7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7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1" fontId="31" fillId="0" borderId="10" xfId="0" applyNumberFormat="1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horizontal="left" vertical="center"/>
      <protection locked="0"/>
    </xf>
    <xf numFmtId="192" fontId="4" fillId="0" borderId="10" xfId="0" applyNumberFormat="1" applyFont="1" applyFill="1" applyBorder="1" applyAlignment="1" applyProtection="1">
      <alignment horizontal="left" vertical="center"/>
      <protection locked="0"/>
    </xf>
    <xf numFmtId="202" fontId="0" fillId="0" borderId="1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showGridLines="0" showZeros="0" tabSelected="1" zoomScalePageLayoutView="0" workbookViewId="0" topLeftCell="A1">
      <selection activeCell="A3" sqref="A3"/>
    </sheetView>
  </sheetViews>
  <sheetFormatPr defaultColWidth="9.00390625" defaultRowHeight="14.25"/>
  <cols>
    <col min="1" max="1" width="31.75390625" style="35" customWidth="1"/>
    <col min="2" max="2" width="14.00390625" style="34" customWidth="1"/>
    <col min="3" max="3" width="38.125" style="38" customWidth="1"/>
    <col min="4" max="4" width="14.00390625" style="34" customWidth="1"/>
    <col min="5" max="16384" width="9.00390625" style="36" customWidth="1"/>
  </cols>
  <sheetData>
    <row r="1" spans="1:3" s="34" customFormat="1" ht="22.5" customHeight="1">
      <c r="A1" s="23"/>
      <c r="C1" s="35"/>
    </row>
    <row r="2" spans="1:4" s="4" customFormat="1" ht="22.5">
      <c r="A2" s="59" t="s">
        <v>252</v>
      </c>
      <c r="B2" s="59"/>
      <c r="C2" s="59"/>
      <c r="D2" s="59"/>
    </row>
    <row r="3" spans="1:4" ht="29.25" customHeight="1">
      <c r="A3" s="3"/>
      <c r="D3" s="40" t="s">
        <v>18</v>
      </c>
    </row>
    <row r="4" spans="1:4" ht="19.5" customHeight="1">
      <c r="A4" s="60" t="s">
        <v>34</v>
      </c>
      <c r="B4" s="60"/>
      <c r="C4" s="60" t="s">
        <v>35</v>
      </c>
      <c r="D4" s="60"/>
    </row>
    <row r="5" spans="1:4" ht="19.5" customHeight="1">
      <c r="A5" s="41" t="s">
        <v>36</v>
      </c>
      <c r="B5" s="53" t="s">
        <v>225</v>
      </c>
      <c r="C5" s="41" t="s">
        <v>37</v>
      </c>
      <c r="D5" s="53" t="s">
        <v>225</v>
      </c>
    </row>
    <row r="6" spans="1:4" ht="19.5" customHeight="1">
      <c r="A6" s="5" t="s">
        <v>55</v>
      </c>
      <c r="B6" s="57">
        <f>SUM(B7:B23)</f>
        <v>60350</v>
      </c>
      <c r="C6" s="37" t="s">
        <v>27</v>
      </c>
      <c r="D6" s="57">
        <f>79+15328</f>
        <v>15407</v>
      </c>
    </row>
    <row r="7" spans="1:4" ht="19.5" customHeight="1">
      <c r="A7" s="6" t="s">
        <v>56</v>
      </c>
      <c r="B7" s="57">
        <v>4451</v>
      </c>
      <c r="C7" s="39" t="s">
        <v>44</v>
      </c>
      <c r="D7" s="57"/>
    </row>
    <row r="8" spans="1:4" ht="19.5" customHeight="1">
      <c r="A8" s="6" t="s">
        <v>57</v>
      </c>
      <c r="B8" s="57">
        <v>26609</v>
      </c>
      <c r="C8" s="39" t="s">
        <v>38</v>
      </c>
      <c r="D8" s="57">
        <v>316</v>
      </c>
    </row>
    <row r="9" spans="1:4" ht="19.5" customHeight="1">
      <c r="A9" s="6" t="s">
        <v>58</v>
      </c>
      <c r="B9" s="57">
        <v>9830</v>
      </c>
      <c r="C9" s="39" t="s">
        <v>39</v>
      </c>
      <c r="D9" s="57">
        <f>1179+8642</f>
        <v>9821</v>
      </c>
    </row>
    <row r="10" spans="1:4" ht="19.5" customHeight="1">
      <c r="A10" s="6" t="s">
        <v>59</v>
      </c>
      <c r="B10" s="57"/>
      <c r="C10" s="39" t="s">
        <v>41</v>
      </c>
      <c r="D10" s="57">
        <f>SUM(D11:D20)</f>
        <v>42693</v>
      </c>
    </row>
    <row r="11" spans="1:4" ht="19.5" customHeight="1">
      <c r="A11" s="6" t="s">
        <v>60</v>
      </c>
      <c r="B11" s="57">
        <v>1985</v>
      </c>
      <c r="C11" s="46" t="s">
        <v>128</v>
      </c>
      <c r="D11" s="57">
        <v>515</v>
      </c>
    </row>
    <row r="12" spans="1:4" ht="19.5" customHeight="1">
      <c r="A12" s="6" t="s">
        <v>61</v>
      </c>
      <c r="B12" s="57">
        <v>280</v>
      </c>
      <c r="C12" s="46" t="s">
        <v>129</v>
      </c>
      <c r="D12" s="57">
        <f>3520+33825</f>
        <v>37345</v>
      </c>
    </row>
    <row r="13" spans="1:4" ht="19.5" customHeight="1">
      <c r="A13" s="6" t="s">
        <v>62</v>
      </c>
      <c r="B13" s="57"/>
      <c r="C13" s="46" t="s">
        <v>130</v>
      </c>
      <c r="D13" s="57">
        <f>39+1635</f>
        <v>1674</v>
      </c>
    </row>
    <row r="14" spans="1:4" ht="19.5" customHeight="1">
      <c r="A14" s="6" t="s">
        <v>63</v>
      </c>
      <c r="B14" s="57">
        <v>1850</v>
      </c>
      <c r="C14" s="46" t="s">
        <v>131</v>
      </c>
      <c r="D14" s="57"/>
    </row>
    <row r="15" spans="1:4" ht="19.5" customHeight="1">
      <c r="A15" s="6" t="s">
        <v>64</v>
      </c>
      <c r="B15" s="57">
        <v>770</v>
      </c>
      <c r="C15" s="46" t="s">
        <v>132</v>
      </c>
      <c r="D15" s="57">
        <v>102</v>
      </c>
    </row>
    <row r="16" spans="1:4" ht="19.5" customHeight="1">
      <c r="A16" s="6" t="s">
        <v>65</v>
      </c>
      <c r="B16" s="57">
        <v>780</v>
      </c>
      <c r="C16" s="46" t="s">
        <v>133</v>
      </c>
      <c r="D16" s="57"/>
    </row>
    <row r="17" spans="1:4" ht="19.5" customHeight="1">
      <c r="A17" s="6" t="s">
        <v>66</v>
      </c>
      <c r="B17" s="57">
        <v>350</v>
      </c>
      <c r="C17" s="46" t="s">
        <v>134</v>
      </c>
      <c r="D17" s="57">
        <v>91</v>
      </c>
    </row>
    <row r="18" spans="1:4" ht="19.5" customHeight="1">
      <c r="A18" s="6" t="s">
        <v>67</v>
      </c>
      <c r="B18" s="57">
        <v>6080</v>
      </c>
      <c r="C18" s="46" t="s">
        <v>135</v>
      </c>
      <c r="D18" s="57">
        <v>416</v>
      </c>
    </row>
    <row r="19" spans="1:4" ht="19.5" customHeight="1">
      <c r="A19" s="6" t="s">
        <v>68</v>
      </c>
      <c r="B19" s="57">
        <v>450</v>
      </c>
      <c r="C19" s="46" t="s">
        <v>136</v>
      </c>
      <c r="D19" s="57">
        <v>1350</v>
      </c>
    </row>
    <row r="20" spans="1:4" ht="19.5" customHeight="1">
      <c r="A20" s="6" t="s">
        <v>69</v>
      </c>
      <c r="B20" s="57">
        <v>5655</v>
      </c>
      <c r="C20" s="46" t="s">
        <v>143</v>
      </c>
      <c r="D20" s="57">
        <v>1200</v>
      </c>
    </row>
    <row r="21" spans="1:4" ht="19.5" customHeight="1">
      <c r="A21" s="6" t="s">
        <v>70</v>
      </c>
      <c r="B21" s="57">
        <v>1260</v>
      </c>
      <c r="C21" s="39" t="s">
        <v>42</v>
      </c>
      <c r="D21" s="57">
        <v>197</v>
      </c>
    </row>
    <row r="22" spans="1:4" ht="19.5" customHeight="1">
      <c r="A22" s="6" t="s">
        <v>71</v>
      </c>
      <c r="B22" s="57"/>
      <c r="C22" s="46" t="s">
        <v>139</v>
      </c>
      <c r="D22" s="57"/>
    </row>
    <row r="23" spans="1:4" ht="19.5" customHeight="1">
      <c r="A23" s="6" t="s">
        <v>72</v>
      </c>
      <c r="B23" s="57"/>
      <c r="C23" s="46" t="s">
        <v>137</v>
      </c>
      <c r="D23" s="57">
        <v>37</v>
      </c>
    </row>
    <row r="24" spans="1:4" ht="19.5" customHeight="1">
      <c r="A24" s="5" t="s">
        <v>73</v>
      </c>
      <c r="B24" s="57">
        <f>SUM(B25:B30)</f>
        <v>23850</v>
      </c>
      <c r="C24" s="46" t="s">
        <v>247</v>
      </c>
      <c r="D24" s="57">
        <v>70</v>
      </c>
    </row>
    <row r="25" spans="1:4" ht="19.5" customHeight="1">
      <c r="A25" s="6" t="s">
        <v>74</v>
      </c>
      <c r="B25" s="57">
        <v>6200</v>
      </c>
      <c r="C25" s="46" t="s">
        <v>140</v>
      </c>
      <c r="D25" s="57"/>
    </row>
    <row r="26" spans="1:4" ht="19.5" customHeight="1">
      <c r="A26" s="6" t="s">
        <v>75</v>
      </c>
      <c r="B26" s="57">
        <v>6500</v>
      </c>
      <c r="C26" s="46" t="s">
        <v>141</v>
      </c>
      <c r="D26" s="57">
        <v>90</v>
      </c>
    </row>
    <row r="27" spans="1:4" ht="19.5" customHeight="1">
      <c r="A27" s="6" t="s">
        <v>76</v>
      </c>
      <c r="B27" s="57">
        <v>1800</v>
      </c>
      <c r="C27" s="46" t="s">
        <v>142</v>
      </c>
      <c r="D27" s="57"/>
    </row>
    <row r="28" spans="1:4" ht="19.5" customHeight="1">
      <c r="A28" s="6" t="s">
        <v>77</v>
      </c>
      <c r="B28" s="57">
        <v>0</v>
      </c>
      <c r="C28" s="39" t="s">
        <v>43</v>
      </c>
      <c r="D28" s="57">
        <f>SUM(D29:D34)</f>
        <v>1624</v>
      </c>
    </row>
    <row r="29" spans="1:4" ht="19.5" customHeight="1">
      <c r="A29" s="6" t="s">
        <v>78</v>
      </c>
      <c r="B29" s="57">
        <v>5850</v>
      </c>
      <c r="C29" s="46" t="s">
        <v>144</v>
      </c>
      <c r="D29" s="57">
        <v>571</v>
      </c>
    </row>
    <row r="30" spans="1:4" ht="19.5" customHeight="1">
      <c r="A30" s="6" t="s">
        <v>79</v>
      </c>
      <c r="B30" s="57">
        <v>3500</v>
      </c>
      <c r="C30" s="46" t="s">
        <v>145</v>
      </c>
      <c r="D30" s="57">
        <f>15+29</f>
        <v>44</v>
      </c>
    </row>
    <row r="31" spans="1:4" ht="19.5" customHeight="1">
      <c r="A31" s="5"/>
      <c r="B31" s="57"/>
      <c r="C31" s="46" t="s">
        <v>146</v>
      </c>
      <c r="D31" s="57">
        <v>170</v>
      </c>
    </row>
    <row r="32" spans="1:4" ht="19.5" customHeight="1">
      <c r="A32" s="6"/>
      <c r="B32" s="57"/>
      <c r="C32" s="46" t="s">
        <v>253</v>
      </c>
      <c r="D32" s="57">
        <f>56+660</f>
        <v>716</v>
      </c>
    </row>
    <row r="33" spans="1:4" ht="19.5" customHeight="1">
      <c r="A33" s="7"/>
      <c r="B33" s="57"/>
      <c r="C33" s="46" t="s">
        <v>147</v>
      </c>
      <c r="D33" s="57"/>
    </row>
    <row r="34" spans="1:4" ht="19.5" customHeight="1">
      <c r="A34" s="7"/>
      <c r="B34" s="57"/>
      <c r="C34" s="46" t="s">
        <v>148</v>
      </c>
      <c r="D34" s="57">
        <f>116+7</f>
        <v>123</v>
      </c>
    </row>
    <row r="35" spans="1:4" ht="19.5" customHeight="1">
      <c r="A35" s="7"/>
      <c r="B35" s="57"/>
      <c r="C35" s="39" t="s">
        <v>45</v>
      </c>
      <c r="D35" s="57">
        <f>SUM(D36:D53)</f>
        <v>19108</v>
      </c>
    </row>
    <row r="36" spans="1:4" ht="19.5" customHeight="1">
      <c r="A36" s="7"/>
      <c r="B36" s="57"/>
      <c r="C36" s="46" t="s">
        <v>149</v>
      </c>
      <c r="D36" s="57">
        <v>786</v>
      </c>
    </row>
    <row r="37" spans="1:4" ht="19.5" customHeight="1">
      <c r="A37" s="6"/>
      <c r="B37" s="57"/>
      <c r="C37" s="46" t="s">
        <v>150</v>
      </c>
      <c r="D37" s="57">
        <v>449</v>
      </c>
    </row>
    <row r="38" spans="1:4" ht="19.5" customHeight="1">
      <c r="A38" s="6"/>
      <c r="B38" s="57"/>
      <c r="C38" s="46" t="s">
        <v>151</v>
      </c>
      <c r="D38" s="57">
        <f>4072+1147</f>
        <v>5219</v>
      </c>
    </row>
    <row r="39" spans="1:4" ht="19.5" customHeight="1">
      <c r="A39" s="6"/>
      <c r="B39" s="57"/>
      <c r="C39" s="46" t="s">
        <v>152</v>
      </c>
      <c r="D39" s="57">
        <f>2+5489</f>
        <v>5491</v>
      </c>
    </row>
    <row r="40" spans="1:4" ht="19.5" customHeight="1">
      <c r="A40" s="6"/>
      <c r="B40" s="57"/>
      <c r="C40" s="46" t="s">
        <v>153</v>
      </c>
      <c r="D40" s="57">
        <v>34</v>
      </c>
    </row>
    <row r="41" spans="1:4" ht="19.5" customHeight="1">
      <c r="A41" s="6"/>
      <c r="B41" s="57"/>
      <c r="C41" s="46" t="s">
        <v>154</v>
      </c>
      <c r="D41" s="57">
        <f>262+10</f>
        <v>272</v>
      </c>
    </row>
    <row r="42" spans="1:4" ht="19.5" customHeight="1">
      <c r="A42" s="6"/>
      <c r="B42" s="57"/>
      <c r="C42" s="46" t="s">
        <v>155</v>
      </c>
      <c r="D42" s="57">
        <f>377+614</f>
        <v>991</v>
      </c>
    </row>
    <row r="43" spans="1:4" ht="19.5" customHeight="1">
      <c r="A43" s="6"/>
      <c r="B43" s="57"/>
      <c r="C43" s="46" t="s">
        <v>156</v>
      </c>
      <c r="D43" s="57">
        <v>220</v>
      </c>
    </row>
    <row r="44" spans="1:4" ht="19.5" customHeight="1">
      <c r="A44" s="6"/>
      <c r="B44" s="57"/>
      <c r="C44" s="46" t="s">
        <v>157</v>
      </c>
      <c r="D44" s="57">
        <f>660+6</f>
        <v>666</v>
      </c>
    </row>
    <row r="45" spans="1:4" ht="19.5" customHeight="1">
      <c r="A45" s="6"/>
      <c r="B45" s="57"/>
      <c r="C45" s="46" t="s">
        <v>158</v>
      </c>
      <c r="D45" s="57">
        <f>31+328</f>
        <v>359</v>
      </c>
    </row>
    <row r="46" spans="1:4" ht="19.5" customHeight="1">
      <c r="A46" s="6"/>
      <c r="B46" s="57"/>
      <c r="C46" s="46" t="s">
        <v>159</v>
      </c>
      <c r="D46" s="57"/>
    </row>
    <row r="47" spans="1:4" ht="19.5" customHeight="1">
      <c r="A47" s="6" t="s">
        <v>40</v>
      </c>
      <c r="B47" s="57"/>
      <c r="C47" s="46" t="s">
        <v>254</v>
      </c>
      <c r="D47" s="57">
        <f>125+10</f>
        <v>135</v>
      </c>
    </row>
    <row r="48" spans="1:4" ht="19.5" customHeight="1">
      <c r="A48" s="6" t="s">
        <v>40</v>
      </c>
      <c r="B48" s="57"/>
      <c r="C48" s="46" t="s">
        <v>160</v>
      </c>
      <c r="D48" s="57">
        <v>30</v>
      </c>
    </row>
    <row r="49" spans="1:4" ht="19.5" customHeight="1">
      <c r="A49" s="6"/>
      <c r="B49" s="57"/>
      <c r="C49" s="46" t="s">
        <v>161</v>
      </c>
      <c r="D49" s="57">
        <v>34</v>
      </c>
    </row>
    <row r="50" spans="1:4" ht="19.5" customHeight="1">
      <c r="A50" s="6"/>
      <c r="B50" s="57"/>
      <c r="C50" s="46" t="s">
        <v>248</v>
      </c>
      <c r="D50" s="57">
        <f>1900+452</f>
        <v>2352</v>
      </c>
    </row>
    <row r="51" spans="1:4" ht="19.5" customHeight="1">
      <c r="A51" s="6"/>
      <c r="B51" s="57"/>
      <c r="C51" s="46" t="s">
        <v>249</v>
      </c>
      <c r="D51" s="57">
        <f>298+604</f>
        <v>902</v>
      </c>
    </row>
    <row r="52" spans="1:4" ht="19.5" customHeight="1">
      <c r="A52" s="6"/>
      <c r="B52" s="57"/>
      <c r="C52" s="46" t="s">
        <v>250</v>
      </c>
      <c r="D52" s="57">
        <v>117</v>
      </c>
    </row>
    <row r="53" spans="1:4" ht="19.5" customHeight="1">
      <c r="A53" s="6"/>
      <c r="B53" s="57"/>
      <c r="C53" s="46" t="s">
        <v>162</v>
      </c>
      <c r="D53" s="57">
        <f>819+232</f>
        <v>1051</v>
      </c>
    </row>
    <row r="54" spans="1:4" ht="19.5" customHeight="1">
      <c r="A54" s="6"/>
      <c r="B54" s="57"/>
      <c r="C54" s="39" t="s">
        <v>46</v>
      </c>
      <c r="D54" s="57">
        <f>SUM(D55:D63)</f>
        <v>26679</v>
      </c>
    </row>
    <row r="55" spans="1:4" ht="19.5" customHeight="1">
      <c r="A55" s="6"/>
      <c r="B55" s="57"/>
      <c r="C55" s="46" t="s">
        <v>163</v>
      </c>
      <c r="D55" s="57">
        <v>261</v>
      </c>
    </row>
    <row r="56" spans="1:4" ht="19.5" customHeight="1">
      <c r="A56" s="6"/>
      <c r="B56" s="57"/>
      <c r="C56" s="46" t="s">
        <v>164</v>
      </c>
      <c r="D56" s="57">
        <f>300+2447</f>
        <v>2747</v>
      </c>
    </row>
    <row r="57" spans="1:4" ht="19.5" customHeight="1">
      <c r="A57" s="6"/>
      <c r="B57" s="57"/>
      <c r="C57" s="46" t="s">
        <v>165</v>
      </c>
      <c r="D57" s="57">
        <f>211+3198</f>
        <v>3409</v>
      </c>
    </row>
    <row r="58" spans="1:4" ht="19.5" customHeight="1">
      <c r="A58" s="6"/>
      <c r="B58" s="57"/>
      <c r="C58" s="46" t="s">
        <v>166</v>
      </c>
      <c r="D58" s="57">
        <f>959+829</f>
        <v>1788</v>
      </c>
    </row>
    <row r="59" spans="1:4" ht="19.5" customHeight="1">
      <c r="A59" s="6"/>
      <c r="B59" s="57"/>
      <c r="C59" s="46" t="s">
        <v>167</v>
      </c>
      <c r="D59" s="57">
        <f>13170+1488</f>
        <v>14658</v>
      </c>
    </row>
    <row r="60" spans="1:4" ht="19.5" customHeight="1">
      <c r="A60" s="6"/>
      <c r="B60" s="57"/>
      <c r="C60" s="46" t="s">
        <v>168</v>
      </c>
      <c r="D60" s="57"/>
    </row>
    <row r="61" spans="1:4" ht="19.5" customHeight="1">
      <c r="A61" s="6"/>
      <c r="B61" s="57"/>
      <c r="C61" s="46" t="s">
        <v>251</v>
      </c>
      <c r="D61" s="57">
        <f>231+3332</f>
        <v>3563</v>
      </c>
    </row>
    <row r="62" spans="1:4" ht="19.5" customHeight="1">
      <c r="A62" s="6"/>
      <c r="B62" s="57"/>
      <c r="C62" s="46" t="s">
        <v>169</v>
      </c>
      <c r="D62" s="57">
        <f>42+12</f>
        <v>54</v>
      </c>
    </row>
    <row r="63" spans="1:4" ht="19.5" customHeight="1">
      <c r="A63" s="6"/>
      <c r="B63" s="57"/>
      <c r="C63" s="46" t="s">
        <v>170</v>
      </c>
      <c r="D63" s="57">
        <v>199</v>
      </c>
    </row>
    <row r="64" spans="1:4" ht="19.5" customHeight="1">
      <c r="A64" s="6"/>
      <c r="B64" s="57"/>
      <c r="C64" s="39" t="s">
        <v>47</v>
      </c>
      <c r="D64" s="57">
        <f>SUM(D65:D78)</f>
        <v>468</v>
      </c>
    </row>
    <row r="65" spans="1:4" ht="19.5" customHeight="1">
      <c r="A65" s="6"/>
      <c r="B65" s="57"/>
      <c r="C65" s="46" t="s">
        <v>171</v>
      </c>
      <c r="D65" s="57">
        <v>62</v>
      </c>
    </row>
    <row r="66" spans="1:4" ht="19.5" customHeight="1">
      <c r="A66" s="5"/>
      <c r="B66" s="57"/>
      <c r="C66" s="46" t="s">
        <v>172</v>
      </c>
      <c r="D66" s="57"/>
    </row>
    <row r="67" spans="1:4" ht="19.5" customHeight="1">
      <c r="A67" s="5"/>
      <c r="B67" s="57"/>
      <c r="C67" s="46" t="s">
        <v>173</v>
      </c>
      <c r="D67" s="57">
        <v>100</v>
      </c>
    </row>
    <row r="68" spans="1:4" ht="19.5" customHeight="1">
      <c r="A68" s="5"/>
      <c r="B68" s="57"/>
      <c r="C68" s="46" t="s">
        <v>174</v>
      </c>
      <c r="D68" s="57">
        <v>57</v>
      </c>
    </row>
    <row r="69" spans="1:4" ht="19.5" customHeight="1">
      <c r="A69" s="5"/>
      <c r="B69" s="57"/>
      <c r="C69" s="46" t="s">
        <v>175</v>
      </c>
      <c r="D69" s="57"/>
    </row>
    <row r="70" spans="1:4" ht="19.5" customHeight="1">
      <c r="A70" s="5"/>
      <c r="B70" s="57"/>
      <c r="C70" s="46" t="s">
        <v>176</v>
      </c>
      <c r="D70" s="57"/>
    </row>
    <row r="71" spans="1:4" ht="19.5" customHeight="1">
      <c r="A71" s="5"/>
      <c r="B71" s="57"/>
      <c r="C71" s="46" t="s">
        <v>177</v>
      </c>
      <c r="D71" s="57"/>
    </row>
    <row r="72" spans="1:4" ht="19.5" customHeight="1">
      <c r="A72" s="5"/>
      <c r="B72" s="57"/>
      <c r="C72" s="46" t="s">
        <v>178</v>
      </c>
      <c r="D72" s="57"/>
    </row>
    <row r="73" spans="1:4" ht="19.5" customHeight="1">
      <c r="A73" s="5"/>
      <c r="B73" s="57"/>
      <c r="C73" s="46" t="s">
        <v>179</v>
      </c>
      <c r="D73" s="57"/>
    </row>
    <row r="74" spans="1:4" ht="19.5" customHeight="1">
      <c r="A74" s="5"/>
      <c r="B74" s="57"/>
      <c r="C74" s="46" t="s">
        <v>180</v>
      </c>
      <c r="D74" s="57"/>
    </row>
    <row r="75" spans="1:4" ht="19.5" customHeight="1">
      <c r="A75" s="5"/>
      <c r="B75" s="57"/>
      <c r="C75" s="46" t="s">
        <v>181</v>
      </c>
      <c r="D75" s="57"/>
    </row>
    <row r="76" spans="1:4" ht="19.5" customHeight="1">
      <c r="A76" s="5"/>
      <c r="B76" s="57"/>
      <c r="C76" s="46" t="s">
        <v>182</v>
      </c>
      <c r="D76" s="57"/>
    </row>
    <row r="77" spans="1:4" ht="19.5" customHeight="1">
      <c r="A77" s="5"/>
      <c r="B77" s="57"/>
      <c r="C77" s="46" t="s">
        <v>183</v>
      </c>
      <c r="D77" s="57"/>
    </row>
    <row r="78" spans="1:4" ht="19.5" customHeight="1">
      <c r="A78" s="5"/>
      <c r="B78" s="57"/>
      <c r="C78" s="46" t="s">
        <v>184</v>
      </c>
      <c r="D78" s="57">
        <v>249</v>
      </c>
    </row>
    <row r="79" spans="1:4" ht="19.5" customHeight="1">
      <c r="A79" s="5"/>
      <c r="B79" s="57"/>
      <c r="C79" s="39" t="s">
        <v>48</v>
      </c>
      <c r="D79" s="57">
        <f>SUM(D80:D85)</f>
        <v>3602</v>
      </c>
    </row>
    <row r="80" spans="1:4" ht="19.5" customHeight="1">
      <c r="A80" s="5"/>
      <c r="B80" s="57"/>
      <c r="C80" s="46" t="s">
        <v>185</v>
      </c>
      <c r="D80" s="57">
        <v>579</v>
      </c>
    </row>
    <row r="81" spans="1:4" ht="19.5" customHeight="1">
      <c r="A81" s="5"/>
      <c r="B81" s="57"/>
      <c r="C81" s="46" t="s">
        <v>186</v>
      </c>
      <c r="D81" s="57"/>
    </row>
    <row r="82" spans="1:4" ht="19.5" customHeight="1">
      <c r="A82" s="5"/>
      <c r="B82" s="57"/>
      <c r="C82" s="46" t="s">
        <v>187</v>
      </c>
      <c r="D82" s="57"/>
    </row>
    <row r="83" spans="1:4" ht="19.5" customHeight="1">
      <c r="A83" s="5"/>
      <c r="B83" s="57"/>
      <c r="C83" s="46" t="s">
        <v>188</v>
      </c>
      <c r="D83" s="57">
        <v>2734</v>
      </c>
    </row>
    <row r="84" spans="1:4" ht="19.5" customHeight="1">
      <c r="A84" s="5"/>
      <c r="B84" s="57"/>
      <c r="C84" s="46" t="s">
        <v>190</v>
      </c>
      <c r="D84" s="57"/>
    </row>
    <row r="85" spans="1:4" ht="19.5" customHeight="1">
      <c r="A85" s="5"/>
      <c r="B85" s="57"/>
      <c r="C85" s="46" t="s">
        <v>189</v>
      </c>
      <c r="D85" s="57">
        <v>289</v>
      </c>
    </row>
    <row r="86" spans="1:4" ht="19.5" customHeight="1">
      <c r="A86" s="5"/>
      <c r="B86" s="57"/>
      <c r="C86" s="39" t="s">
        <v>49</v>
      </c>
      <c r="D86" s="57">
        <f>SUM(D87:D94)</f>
        <v>18603</v>
      </c>
    </row>
    <row r="87" spans="1:4" ht="19.5" customHeight="1">
      <c r="A87" s="5"/>
      <c r="B87" s="57"/>
      <c r="C87" s="46" t="s">
        <v>191</v>
      </c>
      <c r="D87" s="57">
        <f>557+3993</f>
        <v>4550</v>
      </c>
    </row>
    <row r="88" spans="1:4" ht="19.5" customHeight="1">
      <c r="A88" s="5"/>
      <c r="B88" s="57"/>
      <c r="C88" s="46" t="s">
        <v>192</v>
      </c>
      <c r="D88" s="57">
        <f>1783+3850</f>
        <v>5633</v>
      </c>
    </row>
    <row r="89" spans="1:4" ht="19.5" customHeight="1">
      <c r="A89" s="5"/>
      <c r="B89" s="57"/>
      <c r="C89" s="46" t="s">
        <v>193</v>
      </c>
      <c r="D89" s="57">
        <f>2094+2228</f>
        <v>4322</v>
      </c>
    </row>
    <row r="90" spans="1:4" ht="19.5" customHeight="1">
      <c r="A90" s="5"/>
      <c r="B90" s="57"/>
      <c r="C90" s="46" t="s">
        <v>194</v>
      </c>
      <c r="D90" s="57"/>
    </row>
    <row r="91" spans="1:4" ht="19.5" customHeight="1">
      <c r="A91" s="5"/>
      <c r="B91" s="57"/>
      <c r="C91" s="46" t="s">
        <v>195</v>
      </c>
      <c r="D91" s="57">
        <f>246+30</f>
        <v>276</v>
      </c>
    </row>
    <row r="92" spans="1:4" ht="19.5" customHeight="1">
      <c r="A92" s="5"/>
      <c r="B92" s="57"/>
      <c r="C92" s="46" t="s">
        <v>196</v>
      </c>
      <c r="D92" s="57"/>
    </row>
    <row r="93" spans="1:4" ht="19.5" customHeight="1">
      <c r="A93" s="5"/>
      <c r="B93" s="57"/>
      <c r="C93" s="46" t="s">
        <v>197</v>
      </c>
      <c r="D93" s="57">
        <f>20+3721</f>
        <v>3741</v>
      </c>
    </row>
    <row r="94" spans="1:4" ht="19.5" customHeight="1">
      <c r="A94" s="5"/>
      <c r="B94" s="57"/>
      <c r="C94" s="46" t="s">
        <v>198</v>
      </c>
      <c r="D94" s="57">
        <v>81</v>
      </c>
    </row>
    <row r="95" spans="1:4" ht="19.5" customHeight="1">
      <c r="A95" s="5"/>
      <c r="B95" s="57"/>
      <c r="C95" s="39" t="s">
        <v>50</v>
      </c>
      <c r="D95" s="57">
        <f>SUM(D96:D101)</f>
        <v>506</v>
      </c>
    </row>
    <row r="96" spans="1:4" ht="19.5" customHeight="1">
      <c r="A96" s="5"/>
      <c r="B96" s="57"/>
      <c r="C96" s="45" t="s">
        <v>138</v>
      </c>
      <c r="D96" s="57">
        <v>321</v>
      </c>
    </row>
    <row r="97" spans="1:4" ht="19.5" customHeight="1">
      <c r="A97" s="5"/>
      <c r="B97" s="57"/>
      <c r="C97" s="55" t="s">
        <v>226</v>
      </c>
      <c r="D97" s="57"/>
    </row>
    <row r="98" spans="1:4" ht="19.5" customHeight="1">
      <c r="A98" s="5"/>
      <c r="B98" s="57"/>
      <c r="C98" s="55" t="s">
        <v>227</v>
      </c>
      <c r="D98" s="57"/>
    </row>
    <row r="99" spans="1:4" ht="19.5" customHeight="1">
      <c r="A99" s="5"/>
      <c r="B99" s="57"/>
      <c r="C99" s="55" t="s">
        <v>228</v>
      </c>
      <c r="D99" s="57">
        <v>56</v>
      </c>
    </row>
    <row r="100" spans="1:4" ht="19.5" customHeight="1">
      <c r="A100" s="5"/>
      <c r="B100" s="57"/>
      <c r="C100" s="55" t="s">
        <v>229</v>
      </c>
      <c r="D100" s="57"/>
    </row>
    <row r="101" spans="1:4" ht="19.5" customHeight="1">
      <c r="A101" s="5"/>
      <c r="B101" s="57"/>
      <c r="C101" s="56" t="s">
        <v>230</v>
      </c>
      <c r="D101" s="57">
        <v>129</v>
      </c>
    </row>
    <row r="102" spans="1:4" ht="19.5" customHeight="1">
      <c r="A102" s="5"/>
      <c r="B102" s="57"/>
      <c r="C102" s="39" t="s">
        <v>51</v>
      </c>
      <c r="D102" s="57">
        <v>249</v>
      </c>
    </row>
    <row r="103" spans="1:4" ht="19.5" customHeight="1">
      <c r="A103" s="5"/>
      <c r="B103" s="57"/>
      <c r="C103" s="39" t="s">
        <v>52</v>
      </c>
      <c r="D103" s="57">
        <v>1059</v>
      </c>
    </row>
    <row r="104" spans="1:4" ht="19.5" customHeight="1">
      <c r="A104" s="5"/>
      <c r="B104" s="57"/>
      <c r="C104" s="39" t="s">
        <v>53</v>
      </c>
      <c r="D104" s="57"/>
    </row>
    <row r="105" spans="1:4" ht="19.5" customHeight="1">
      <c r="A105" s="5"/>
      <c r="B105" s="57"/>
      <c r="C105" s="39" t="s">
        <v>54</v>
      </c>
      <c r="D105" s="57"/>
    </row>
    <row r="106" spans="1:4" ht="19.5" customHeight="1">
      <c r="A106" s="5"/>
      <c r="B106" s="57"/>
      <c r="C106" s="5" t="s">
        <v>212</v>
      </c>
      <c r="D106" s="57"/>
    </row>
    <row r="107" spans="1:4" ht="19.5" customHeight="1">
      <c r="A107" s="5"/>
      <c r="B107" s="57"/>
      <c r="C107" s="5" t="s">
        <v>213</v>
      </c>
      <c r="D107" s="57">
        <f>4+1162</f>
        <v>1166</v>
      </c>
    </row>
    <row r="108" spans="1:4" ht="19.5" customHeight="1">
      <c r="A108" s="5"/>
      <c r="B108" s="57"/>
      <c r="C108" s="5" t="s">
        <v>214</v>
      </c>
      <c r="D108" s="57">
        <f>SUM(D109:D111)</f>
        <v>887</v>
      </c>
    </row>
    <row r="109" spans="1:4" ht="19.5" customHeight="1">
      <c r="A109" s="5"/>
      <c r="B109" s="57"/>
      <c r="C109" s="46" t="s">
        <v>199</v>
      </c>
      <c r="D109" s="57">
        <v>887</v>
      </c>
    </row>
    <row r="110" spans="1:4" ht="19.5" customHeight="1">
      <c r="A110" s="5"/>
      <c r="B110" s="57"/>
      <c r="C110" s="46" t="s">
        <v>200</v>
      </c>
      <c r="D110" s="57"/>
    </row>
    <row r="111" spans="1:4" ht="19.5" customHeight="1">
      <c r="A111" s="5"/>
      <c r="B111" s="57"/>
      <c r="C111" s="46" t="s">
        <v>201</v>
      </c>
      <c r="D111" s="57"/>
    </row>
    <row r="112" spans="1:4" ht="19.5" customHeight="1">
      <c r="A112" s="5"/>
      <c r="B112" s="57"/>
      <c r="C112" s="5" t="s">
        <v>215</v>
      </c>
      <c r="D112" s="57">
        <v>608</v>
      </c>
    </row>
    <row r="113" spans="1:4" ht="19.5" customHeight="1">
      <c r="A113" s="5"/>
      <c r="B113" s="57"/>
      <c r="C113" s="5" t="s">
        <v>216</v>
      </c>
      <c r="D113" s="57">
        <v>5982</v>
      </c>
    </row>
    <row r="114" spans="1:4" ht="19.5" customHeight="1">
      <c r="A114" s="5"/>
      <c r="B114" s="57"/>
      <c r="C114" s="5" t="s">
        <v>217</v>
      </c>
      <c r="D114" s="57">
        <v>1500</v>
      </c>
    </row>
    <row r="115" spans="1:4" ht="19.5" customHeight="1">
      <c r="A115" s="5"/>
      <c r="B115" s="57"/>
      <c r="C115" s="5" t="s">
        <v>218</v>
      </c>
      <c r="D115" s="57">
        <f>600+15321</f>
        <v>15921</v>
      </c>
    </row>
    <row r="116" spans="1:4" ht="19.5" customHeight="1">
      <c r="A116" s="10" t="s">
        <v>28</v>
      </c>
      <c r="B116" s="57">
        <f>+B6+B24</f>
        <v>84200</v>
      </c>
      <c r="C116" s="10" t="s">
        <v>29</v>
      </c>
      <c r="D116" s="57">
        <f>+D6+D7+D8+D9+D10+D21+D28+D35+D54+D64+D79+D86+D95+D102+D103+D104+D105+D106+D107+D108+D112+D113+D114+D115</f>
        <v>166396</v>
      </c>
    </row>
    <row r="117" spans="1:4" ht="19.5" customHeight="1">
      <c r="A117" s="49" t="s">
        <v>210</v>
      </c>
      <c r="B117" s="57"/>
      <c r="C117" s="49" t="s">
        <v>224</v>
      </c>
      <c r="D117" s="57"/>
    </row>
    <row r="118" spans="1:4" ht="19.5" customHeight="1">
      <c r="A118" s="8" t="s">
        <v>211</v>
      </c>
      <c r="B118" s="57"/>
      <c r="C118" s="52" t="s">
        <v>220</v>
      </c>
      <c r="D118" s="57"/>
    </row>
    <row r="119" spans="1:4" ht="19.5" customHeight="1">
      <c r="A119" s="49" t="s">
        <v>202</v>
      </c>
      <c r="B119" s="57">
        <f>+B120+B124+B125+B126</f>
        <v>82196</v>
      </c>
      <c r="C119" s="49" t="s">
        <v>30</v>
      </c>
      <c r="D119" s="57"/>
    </row>
    <row r="120" spans="1:4" ht="19.5" customHeight="1">
      <c r="A120" s="8" t="s">
        <v>209</v>
      </c>
      <c r="B120" s="57">
        <f>+B121+B122+B123</f>
        <v>82196</v>
      </c>
      <c r="C120" s="8" t="s">
        <v>219</v>
      </c>
      <c r="D120" s="57"/>
    </row>
    <row r="121" spans="1:4" ht="19.5" customHeight="1">
      <c r="A121" s="8" t="s">
        <v>203</v>
      </c>
      <c r="B121" s="57">
        <v>1555</v>
      </c>
      <c r="C121" s="8" t="s">
        <v>25</v>
      </c>
      <c r="D121" s="57"/>
    </row>
    <row r="122" spans="1:4" ht="19.5" customHeight="1">
      <c r="A122" s="9" t="s">
        <v>204</v>
      </c>
      <c r="B122" s="57">
        <v>80641</v>
      </c>
      <c r="C122" s="9" t="s">
        <v>26</v>
      </c>
      <c r="D122" s="57"/>
    </row>
    <row r="123" spans="1:4" ht="19.5" customHeight="1">
      <c r="A123" s="1" t="s">
        <v>205</v>
      </c>
      <c r="B123" s="57"/>
      <c r="C123" s="9" t="s">
        <v>124</v>
      </c>
      <c r="D123" s="57"/>
    </row>
    <row r="124" spans="1:4" ht="19.5" customHeight="1">
      <c r="A124" s="51" t="s">
        <v>221</v>
      </c>
      <c r="B124" s="57"/>
      <c r="C124" s="9" t="s">
        <v>244</v>
      </c>
      <c r="D124" s="57"/>
    </row>
    <row r="125" spans="1:4" ht="19.5" customHeight="1">
      <c r="A125" s="50" t="s">
        <v>223</v>
      </c>
      <c r="B125" s="57"/>
      <c r="C125" s="9" t="s">
        <v>245</v>
      </c>
      <c r="D125" s="57"/>
    </row>
    <row r="126" spans="1:4" ht="19.5" customHeight="1">
      <c r="A126" s="51" t="s">
        <v>222</v>
      </c>
      <c r="B126" s="57"/>
      <c r="C126" s="50"/>
      <c r="D126" s="57"/>
    </row>
    <row r="127" spans="1:4" ht="19.5" customHeight="1">
      <c r="A127" s="51"/>
      <c r="B127" s="57"/>
      <c r="D127" s="57"/>
    </row>
    <row r="128" spans="1:4" ht="19.5" customHeight="1">
      <c r="A128" s="1" t="s">
        <v>232</v>
      </c>
      <c r="B128" s="57"/>
      <c r="C128" s="8" t="s">
        <v>238</v>
      </c>
      <c r="D128" s="57"/>
    </row>
    <row r="129" spans="1:4" ht="19.5" customHeight="1">
      <c r="A129" s="5"/>
      <c r="B129" s="57"/>
      <c r="C129" s="50" t="s">
        <v>239</v>
      </c>
      <c r="D129" s="57"/>
    </row>
    <row r="130" spans="1:4" ht="19.5" customHeight="1">
      <c r="A130" s="9" t="s">
        <v>231</v>
      </c>
      <c r="B130" s="57">
        <f>SUM(B131:B132)</f>
        <v>23739</v>
      </c>
      <c r="C130" s="54"/>
      <c r="D130" s="57"/>
    </row>
    <row r="131" spans="1:4" ht="19.5" customHeight="1">
      <c r="A131" s="9" t="s">
        <v>233</v>
      </c>
      <c r="B131" s="57">
        <v>30542</v>
      </c>
      <c r="C131" s="9" t="s">
        <v>240</v>
      </c>
      <c r="D131" s="57"/>
    </row>
    <row r="132" spans="1:4" ht="19.5" customHeight="1">
      <c r="A132" s="9" t="s">
        <v>234</v>
      </c>
      <c r="B132" s="57">
        <v>-6803</v>
      </c>
      <c r="C132" s="8" t="s">
        <v>241</v>
      </c>
      <c r="D132" s="57"/>
    </row>
    <row r="133" spans="1:4" ht="19.5" customHeight="1">
      <c r="A133" s="9" t="s">
        <v>235</v>
      </c>
      <c r="B133" s="57"/>
      <c r="C133" s="8" t="s">
        <v>242</v>
      </c>
      <c r="D133" s="57">
        <f>SUM(D134:D135)</f>
        <v>23739</v>
      </c>
    </row>
    <row r="134" spans="1:4" ht="19.5" customHeight="1">
      <c r="A134" s="9" t="s">
        <v>236</v>
      </c>
      <c r="B134" s="57"/>
      <c r="C134" s="8" t="s">
        <v>243</v>
      </c>
      <c r="D134" s="57">
        <v>30542</v>
      </c>
    </row>
    <row r="135" spans="1:4" ht="19.5" customHeight="1">
      <c r="A135" s="9" t="s">
        <v>237</v>
      </c>
      <c r="B135" s="57"/>
      <c r="C135" s="8" t="s">
        <v>234</v>
      </c>
      <c r="D135" s="57">
        <v>-6803</v>
      </c>
    </row>
    <row r="136" spans="1:4" ht="19.5" customHeight="1">
      <c r="A136" s="9"/>
      <c r="B136" s="57"/>
      <c r="C136" s="8"/>
      <c r="D136" s="57"/>
    </row>
    <row r="137" spans="1:4" ht="14.25">
      <c r="A137" s="10" t="s">
        <v>31</v>
      </c>
      <c r="B137" s="57">
        <f>+B116+B117+B119+B128+B130+B133+B134+B135</f>
        <v>190135</v>
      </c>
      <c r="C137" s="10" t="s">
        <v>32</v>
      </c>
      <c r="D137" s="57">
        <f>+D116+D117+D119+D128+D131+D132+D133</f>
        <v>190135</v>
      </c>
    </row>
    <row r="138" spans="3:4" s="58" customFormat="1" ht="33.75" customHeight="1">
      <c r="C138" s="61" t="s">
        <v>246</v>
      </c>
      <c r="D138" s="61"/>
    </row>
  </sheetData>
  <sheetProtection/>
  <mergeCells count="4">
    <mergeCell ref="A2:D2"/>
    <mergeCell ref="A4:B4"/>
    <mergeCell ref="C4:D4"/>
    <mergeCell ref="C138:D138"/>
  </mergeCells>
  <printOptions horizontalCentered="1"/>
  <pageMargins left="0.35433070866141736" right="0.35433070866141736" top="0.5905511811023623" bottom="0.3937007874015748" header="0.11811023622047245" footer="0.11811023622047245"/>
  <pageSetup firstPageNumber="6" useFirstPageNumber="1"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14" customWidth="1"/>
    <col min="2" max="3" width="18.625" style="14" customWidth="1"/>
    <col min="4" max="6" width="16.625" style="14" customWidth="1"/>
    <col min="7" max="16384" width="9.00390625" style="14" customWidth="1"/>
  </cols>
  <sheetData>
    <row r="1" spans="1:6" s="12" customFormat="1" ht="25.5" customHeight="1">
      <c r="A1" s="2" t="s">
        <v>33</v>
      </c>
      <c r="F1" s="13"/>
    </row>
    <row r="2" spans="1:6" ht="27" customHeight="1">
      <c r="A2" s="59" t="s">
        <v>125</v>
      </c>
      <c r="B2" s="62"/>
      <c r="C2" s="62"/>
      <c r="D2" s="62"/>
      <c r="E2" s="62"/>
      <c r="F2" s="21"/>
    </row>
    <row r="3" spans="1:5" s="18" customFormat="1" ht="29.25" customHeight="1">
      <c r="A3" s="15"/>
      <c r="B3" s="16"/>
      <c r="C3" s="16"/>
      <c r="D3" s="16"/>
      <c r="E3" s="44" t="s">
        <v>19</v>
      </c>
    </row>
    <row r="4" spans="1:5" s="19" customFormat="1" ht="28.5" customHeight="1">
      <c r="A4" s="43" t="s">
        <v>20</v>
      </c>
      <c r="B4" s="42" t="s">
        <v>21</v>
      </c>
      <c r="C4" s="42" t="s">
        <v>24</v>
      </c>
      <c r="D4" s="43" t="s">
        <v>22</v>
      </c>
      <c r="E4" s="43" t="s">
        <v>23</v>
      </c>
    </row>
    <row r="5" spans="1:5" s="20" customFormat="1" ht="19.5" customHeight="1">
      <c r="A5" s="22" t="s">
        <v>27</v>
      </c>
      <c r="B5" s="30"/>
      <c r="C5" s="30"/>
      <c r="D5" s="31"/>
      <c r="E5" s="31"/>
    </row>
    <row r="6" spans="1:5" ht="19.5" customHeight="1">
      <c r="A6" s="22" t="s">
        <v>0</v>
      </c>
      <c r="B6" s="32"/>
      <c r="C6" s="32"/>
      <c r="D6" s="24"/>
      <c r="E6" s="24"/>
    </row>
    <row r="7" spans="1:5" ht="19.5" customHeight="1">
      <c r="A7" s="25" t="s">
        <v>1</v>
      </c>
      <c r="B7" s="32"/>
      <c r="C7" s="24"/>
      <c r="D7" s="24"/>
      <c r="E7" s="24"/>
    </row>
    <row r="8" spans="1:5" ht="19.5" customHeight="1">
      <c r="A8" s="11" t="s">
        <v>80</v>
      </c>
      <c r="B8" s="32"/>
      <c r="C8" s="24"/>
      <c r="D8" s="24"/>
      <c r="E8" s="24"/>
    </row>
    <row r="9" spans="1:5" ht="19.5" customHeight="1">
      <c r="A9" s="11" t="s">
        <v>81</v>
      </c>
      <c r="B9" s="32"/>
      <c r="C9" s="32"/>
      <c r="D9" s="24"/>
      <c r="E9" s="24"/>
    </row>
    <row r="10" spans="1:5" ht="19.5" customHeight="1">
      <c r="A10" s="11" t="s">
        <v>82</v>
      </c>
      <c r="B10" s="32"/>
      <c r="C10" s="32"/>
      <c r="D10" s="24"/>
      <c r="E10" s="24"/>
    </row>
    <row r="11" spans="1:5" ht="19.5" customHeight="1">
      <c r="A11" s="11" t="s">
        <v>83</v>
      </c>
      <c r="B11" s="32"/>
      <c r="C11" s="32"/>
      <c r="D11" s="24"/>
      <c r="E11" s="24"/>
    </row>
    <row r="12" spans="1:5" ht="19.5" customHeight="1">
      <c r="A12" s="11" t="s">
        <v>84</v>
      </c>
      <c r="B12" s="32"/>
      <c r="C12" s="32"/>
      <c r="D12" s="24"/>
      <c r="E12" s="24"/>
    </row>
    <row r="13" spans="1:5" ht="19.5" customHeight="1">
      <c r="A13" s="11" t="s">
        <v>85</v>
      </c>
      <c r="B13" s="32"/>
      <c r="C13" s="32"/>
      <c r="D13" s="24"/>
      <c r="E13" s="24"/>
    </row>
    <row r="14" spans="1:5" s="20" customFormat="1" ht="19.5" customHeight="1">
      <c r="A14" s="11" t="s">
        <v>86</v>
      </c>
      <c r="B14" s="31"/>
      <c r="C14" s="31"/>
      <c r="D14" s="31"/>
      <c r="E14" s="31"/>
    </row>
    <row r="15" spans="1:5" ht="19.5" customHeight="1">
      <c r="A15" s="11" t="s">
        <v>87</v>
      </c>
      <c r="B15" s="24"/>
      <c r="C15" s="24"/>
      <c r="D15" s="24"/>
      <c r="E15" s="24"/>
    </row>
    <row r="16" spans="1:5" ht="19.5" customHeight="1">
      <c r="A16" s="11" t="s">
        <v>126</v>
      </c>
      <c r="B16" s="24"/>
      <c r="C16" s="24"/>
      <c r="D16" s="24"/>
      <c r="E16" s="24"/>
    </row>
    <row r="17" spans="1:5" ht="19.5" customHeight="1">
      <c r="A17" s="11" t="s">
        <v>88</v>
      </c>
      <c r="B17" s="24"/>
      <c r="C17" s="24"/>
      <c r="D17" s="24"/>
      <c r="E17" s="24"/>
    </row>
    <row r="18" spans="1:5" ht="19.5" customHeight="1">
      <c r="A18" s="22" t="s">
        <v>2</v>
      </c>
      <c r="B18" s="24"/>
      <c r="C18" s="24"/>
      <c r="D18" s="24"/>
      <c r="E18" s="24"/>
    </row>
    <row r="19" spans="1:5" ht="19.5" customHeight="1">
      <c r="A19" s="22" t="s">
        <v>3</v>
      </c>
      <c r="B19" s="24"/>
      <c r="C19" s="24"/>
      <c r="D19" s="24"/>
      <c r="E19" s="24"/>
    </row>
    <row r="20" spans="1:5" ht="19.5" customHeight="1">
      <c r="A20" s="26" t="s">
        <v>4</v>
      </c>
      <c r="B20" s="24"/>
      <c r="C20" s="24"/>
      <c r="D20" s="24"/>
      <c r="E20" s="24"/>
    </row>
    <row r="21" spans="1:5" ht="19.5" customHeight="1">
      <c r="A21" s="11" t="s">
        <v>89</v>
      </c>
      <c r="B21" s="24"/>
      <c r="C21" s="24"/>
      <c r="D21" s="24"/>
      <c r="E21" s="24"/>
    </row>
    <row r="22" spans="1:5" ht="19.5" customHeight="1">
      <c r="A22" s="11" t="s">
        <v>90</v>
      </c>
      <c r="B22" s="24"/>
      <c r="C22" s="24"/>
      <c r="D22" s="24"/>
      <c r="E22" s="24"/>
    </row>
    <row r="23" spans="1:5" ht="19.5" customHeight="1">
      <c r="A23" s="11" t="s">
        <v>91</v>
      </c>
      <c r="B23" s="24"/>
      <c r="C23" s="24"/>
      <c r="D23" s="24"/>
      <c r="E23" s="24"/>
    </row>
    <row r="24" spans="1:5" ht="19.5" customHeight="1">
      <c r="A24" s="11" t="s">
        <v>92</v>
      </c>
      <c r="B24" s="24"/>
      <c r="C24" s="24"/>
      <c r="D24" s="24"/>
      <c r="E24" s="24"/>
    </row>
    <row r="25" spans="1:5" ht="19.5" customHeight="1">
      <c r="A25" s="11" t="s">
        <v>93</v>
      </c>
      <c r="B25" s="24"/>
      <c r="C25" s="24"/>
      <c r="D25" s="24"/>
      <c r="E25" s="24"/>
    </row>
    <row r="26" spans="1:5" ht="19.5" customHeight="1">
      <c r="A26" s="11" t="s">
        <v>94</v>
      </c>
      <c r="B26" s="24"/>
      <c r="C26" s="24"/>
      <c r="D26" s="24"/>
      <c r="E26" s="24"/>
    </row>
    <row r="27" spans="1:5" ht="19.5" customHeight="1">
      <c r="A27" s="11" t="s">
        <v>95</v>
      </c>
      <c r="B27" s="24"/>
      <c r="C27" s="24"/>
      <c r="D27" s="24"/>
      <c r="E27" s="24"/>
    </row>
    <row r="28" spans="1:5" ht="19.5" customHeight="1">
      <c r="A28" s="11" t="s">
        <v>96</v>
      </c>
      <c r="B28" s="24"/>
      <c r="C28" s="24"/>
      <c r="D28" s="24"/>
      <c r="E28" s="24"/>
    </row>
    <row r="29" spans="1:5" ht="19.5" customHeight="1">
      <c r="A29" s="11" t="s">
        <v>97</v>
      </c>
      <c r="B29" s="24"/>
      <c r="C29" s="24"/>
      <c r="D29" s="24"/>
      <c r="E29" s="24"/>
    </row>
    <row r="30" spans="1:5" ht="19.5" customHeight="1">
      <c r="A30" s="11" t="s">
        <v>98</v>
      </c>
      <c r="B30" s="24"/>
      <c r="C30" s="24"/>
      <c r="D30" s="24"/>
      <c r="E30" s="24"/>
    </row>
    <row r="31" spans="1:5" ht="19.5" customHeight="1">
      <c r="A31" s="11" t="s">
        <v>99</v>
      </c>
      <c r="B31" s="24"/>
      <c r="C31" s="24"/>
      <c r="D31" s="24"/>
      <c r="E31" s="24"/>
    </row>
    <row r="32" spans="1:5" ht="19.5" customHeight="1">
      <c r="A32" s="11" t="s">
        <v>100</v>
      </c>
      <c r="B32" s="24"/>
      <c r="C32" s="24"/>
      <c r="D32" s="24"/>
      <c r="E32" s="24"/>
    </row>
    <row r="33" spans="1:5" ht="19.5" customHeight="1">
      <c r="A33" s="11" t="s">
        <v>101</v>
      </c>
      <c r="B33" s="24"/>
      <c r="C33" s="24"/>
      <c r="D33" s="24"/>
      <c r="E33" s="24"/>
    </row>
    <row r="34" spans="1:5" ht="19.5" customHeight="1">
      <c r="A34" s="11" t="s">
        <v>102</v>
      </c>
      <c r="B34" s="24"/>
      <c r="C34" s="24"/>
      <c r="D34" s="24"/>
      <c r="E34" s="24"/>
    </row>
    <row r="35" spans="1:5" ht="19.5" customHeight="1">
      <c r="A35" s="11" t="s">
        <v>103</v>
      </c>
      <c r="B35" s="24"/>
      <c r="C35" s="24"/>
      <c r="D35" s="24"/>
      <c r="E35" s="24"/>
    </row>
    <row r="36" spans="1:5" ht="19.5" customHeight="1">
      <c r="A36" s="11" t="s">
        <v>104</v>
      </c>
      <c r="B36" s="24"/>
      <c r="C36" s="24"/>
      <c r="D36" s="24"/>
      <c r="E36" s="24"/>
    </row>
    <row r="37" spans="1:5" ht="19.5" customHeight="1">
      <c r="A37" s="11" t="s">
        <v>105</v>
      </c>
      <c r="B37" s="24"/>
      <c r="C37" s="24"/>
      <c r="D37" s="24"/>
      <c r="E37" s="24"/>
    </row>
    <row r="38" spans="1:5" ht="19.5" customHeight="1">
      <c r="A38" s="27" t="s">
        <v>5</v>
      </c>
      <c r="B38" s="24"/>
      <c r="C38" s="24"/>
      <c r="D38" s="24"/>
      <c r="E38" s="24"/>
    </row>
    <row r="39" spans="1:5" ht="19.5" customHeight="1">
      <c r="A39" s="11" t="s">
        <v>106</v>
      </c>
      <c r="B39" s="24"/>
      <c r="C39" s="24"/>
      <c r="D39" s="24"/>
      <c r="E39" s="24"/>
    </row>
    <row r="40" spans="1:5" ht="19.5" customHeight="1">
      <c r="A40" s="11" t="s">
        <v>107</v>
      </c>
      <c r="B40" s="24"/>
      <c r="C40" s="24"/>
      <c r="D40" s="24"/>
      <c r="E40" s="24"/>
    </row>
    <row r="41" spans="1:5" ht="19.5" customHeight="1">
      <c r="A41" s="11" t="s">
        <v>108</v>
      </c>
      <c r="B41" s="24"/>
      <c r="C41" s="24"/>
      <c r="D41" s="24"/>
      <c r="E41" s="24"/>
    </row>
    <row r="42" spans="1:5" ht="19.5" customHeight="1">
      <c r="A42" s="11" t="s">
        <v>109</v>
      </c>
      <c r="B42" s="24"/>
      <c r="C42" s="24"/>
      <c r="D42" s="24"/>
      <c r="E42" s="24"/>
    </row>
    <row r="43" spans="1:5" ht="19.5" customHeight="1">
      <c r="A43" s="11" t="s">
        <v>110</v>
      </c>
      <c r="B43" s="24"/>
      <c r="C43" s="24"/>
      <c r="D43" s="24"/>
      <c r="E43" s="24"/>
    </row>
    <row r="44" spans="1:5" ht="19.5" customHeight="1">
      <c r="A44" s="11" t="s">
        <v>111</v>
      </c>
      <c r="B44" s="24"/>
      <c r="C44" s="24"/>
      <c r="D44" s="24"/>
      <c r="E44" s="24"/>
    </row>
    <row r="45" spans="1:5" ht="19.5" customHeight="1">
      <c r="A45" s="45" t="s">
        <v>127</v>
      </c>
      <c r="B45" s="24"/>
      <c r="C45" s="24"/>
      <c r="D45" s="24"/>
      <c r="E45" s="24"/>
    </row>
    <row r="46" spans="1:5" ht="19.5" customHeight="1">
      <c r="A46" s="11" t="s">
        <v>112</v>
      </c>
      <c r="B46" s="24"/>
      <c r="C46" s="24"/>
      <c r="D46" s="24"/>
      <c r="E46" s="24"/>
    </row>
    <row r="47" spans="1:5" ht="19.5" customHeight="1">
      <c r="A47" s="48" t="s">
        <v>207</v>
      </c>
      <c r="B47" s="24"/>
      <c r="C47" s="24"/>
      <c r="D47" s="24"/>
      <c r="E47" s="24"/>
    </row>
    <row r="48" spans="1:5" ht="19.5" customHeight="1">
      <c r="A48" s="28" t="s">
        <v>6</v>
      </c>
      <c r="B48" s="24"/>
      <c r="C48" s="24"/>
      <c r="D48" s="24"/>
      <c r="E48" s="24"/>
    </row>
    <row r="49" spans="1:5" ht="19.5" customHeight="1">
      <c r="A49" s="47" t="s">
        <v>206</v>
      </c>
      <c r="B49" s="24"/>
      <c r="C49" s="24"/>
      <c r="D49" s="24"/>
      <c r="E49" s="24"/>
    </row>
    <row r="50" spans="1:5" ht="19.5" customHeight="1">
      <c r="A50" s="11" t="s">
        <v>113</v>
      </c>
      <c r="B50" s="24"/>
      <c r="C50" s="24"/>
      <c r="D50" s="24"/>
      <c r="E50" s="24"/>
    </row>
    <row r="51" spans="1:5" ht="19.5" customHeight="1">
      <c r="A51" s="11" t="s">
        <v>114</v>
      </c>
      <c r="B51" s="24"/>
      <c r="C51" s="24"/>
      <c r="D51" s="24"/>
      <c r="E51" s="24"/>
    </row>
    <row r="52" spans="1:5" ht="19.5" customHeight="1">
      <c r="A52" s="11" t="s">
        <v>115</v>
      </c>
      <c r="B52" s="24"/>
      <c r="C52" s="24"/>
      <c r="D52" s="24"/>
      <c r="E52" s="24"/>
    </row>
    <row r="53" spans="1:5" ht="19.5" customHeight="1">
      <c r="A53" s="11" t="s">
        <v>116</v>
      </c>
      <c r="B53" s="24"/>
      <c r="C53" s="24"/>
      <c r="D53" s="24"/>
      <c r="E53" s="24"/>
    </row>
    <row r="54" spans="1:5" ht="19.5" customHeight="1">
      <c r="A54" s="11" t="s">
        <v>117</v>
      </c>
      <c r="B54" s="24"/>
      <c r="C54" s="24"/>
      <c r="D54" s="24"/>
      <c r="E54" s="24"/>
    </row>
    <row r="55" spans="1:5" ht="19.5" customHeight="1">
      <c r="A55" s="11" t="s">
        <v>118</v>
      </c>
      <c r="B55" s="24"/>
      <c r="C55" s="24"/>
      <c r="D55" s="24"/>
      <c r="E55" s="24"/>
    </row>
    <row r="56" spans="1:5" ht="19.5" customHeight="1">
      <c r="A56" s="11" t="s">
        <v>119</v>
      </c>
      <c r="B56" s="24"/>
      <c r="C56" s="24"/>
      <c r="D56" s="24"/>
      <c r="E56" s="24"/>
    </row>
    <row r="57" spans="1:5" ht="19.5" customHeight="1">
      <c r="A57" s="11" t="s">
        <v>120</v>
      </c>
      <c r="B57" s="24"/>
      <c r="C57" s="24"/>
      <c r="D57" s="24"/>
      <c r="E57" s="24"/>
    </row>
    <row r="58" spans="1:5" ht="19.5" customHeight="1">
      <c r="A58" s="28" t="s">
        <v>7</v>
      </c>
      <c r="B58" s="24"/>
      <c r="C58" s="24"/>
      <c r="D58" s="24"/>
      <c r="E58" s="24"/>
    </row>
    <row r="59" spans="1:5" ht="19.5" customHeight="1">
      <c r="A59" s="28" t="s">
        <v>8</v>
      </c>
      <c r="B59" s="24"/>
      <c r="C59" s="24"/>
      <c r="D59" s="24"/>
      <c r="E59" s="24"/>
    </row>
    <row r="60" spans="1:5" ht="19.5" customHeight="1">
      <c r="A60" s="28" t="s">
        <v>9</v>
      </c>
      <c r="B60" s="24"/>
      <c r="C60" s="24"/>
      <c r="D60" s="24"/>
      <c r="E60" s="24"/>
    </row>
    <row r="61" spans="1:5" ht="19.5" customHeight="1">
      <c r="A61" s="29" t="s">
        <v>10</v>
      </c>
      <c r="B61" s="24"/>
      <c r="C61" s="24"/>
      <c r="D61" s="24"/>
      <c r="E61" s="24"/>
    </row>
    <row r="62" spans="1:5" ht="19.5" customHeight="1">
      <c r="A62" s="29" t="s">
        <v>11</v>
      </c>
      <c r="B62" s="24"/>
      <c r="C62" s="24"/>
      <c r="D62" s="24"/>
      <c r="E62" s="24"/>
    </row>
    <row r="63" spans="1:5" ht="19.5" customHeight="1">
      <c r="A63" s="28" t="s">
        <v>12</v>
      </c>
      <c r="B63" s="24"/>
      <c r="C63" s="24"/>
      <c r="D63" s="24"/>
      <c r="E63" s="24"/>
    </row>
    <row r="64" spans="1:5" ht="19.5" customHeight="1">
      <c r="A64" s="27" t="s">
        <v>13</v>
      </c>
      <c r="B64" s="24"/>
      <c r="C64" s="24"/>
      <c r="D64" s="24"/>
      <c r="E64" s="24"/>
    </row>
    <row r="65" spans="1:5" ht="19.5" customHeight="1">
      <c r="A65" s="11" t="s">
        <v>121</v>
      </c>
      <c r="B65" s="24"/>
      <c r="C65" s="24"/>
      <c r="D65" s="24"/>
      <c r="E65" s="24"/>
    </row>
    <row r="66" spans="1:5" ht="19.5" customHeight="1">
      <c r="A66" s="11" t="s">
        <v>122</v>
      </c>
      <c r="B66" s="24"/>
      <c r="C66" s="24"/>
      <c r="D66" s="24"/>
      <c r="E66" s="24"/>
    </row>
    <row r="67" spans="1:5" ht="19.5" customHeight="1">
      <c r="A67" s="11" t="s">
        <v>123</v>
      </c>
      <c r="B67" s="24"/>
      <c r="C67" s="24"/>
      <c r="D67" s="24"/>
      <c r="E67" s="24"/>
    </row>
    <row r="68" spans="1:5" ht="19.5" customHeight="1">
      <c r="A68" s="28" t="s">
        <v>14</v>
      </c>
      <c r="B68" s="24"/>
      <c r="C68" s="24"/>
      <c r="D68" s="24"/>
      <c r="E68" s="24"/>
    </row>
    <row r="69" spans="1:5" ht="19.5" customHeight="1">
      <c r="A69" s="28" t="s">
        <v>15</v>
      </c>
      <c r="B69" s="24"/>
      <c r="C69" s="24"/>
      <c r="D69" s="24"/>
      <c r="E69" s="24"/>
    </row>
    <row r="70" spans="1:5" ht="19.5" customHeight="1">
      <c r="A70" s="48" t="s">
        <v>208</v>
      </c>
      <c r="B70" s="24"/>
      <c r="C70" s="24"/>
      <c r="D70" s="24"/>
      <c r="E70" s="24"/>
    </row>
    <row r="71" spans="1:5" ht="19.5" customHeight="1">
      <c r="A71" s="29" t="s">
        <v>16</v>
      </c>
      <c r="B71" s="24"/>
      <c r="C71" s="24"/>
      <c r="D71" s="24"/>
      <c r="E71" s="24"/>
    </row>
    <row r="72" spans="1:5" ht="14.25">
      <c r="A72" s="33" t="s">
        <v>17</v>
      </c>
      <c r="B72" s="24"/>
      <c r="C72" s="24"/>
      <c r="D72" s="24"/>
      <c r="E72" s="24"/>
    </row>
    <row r="73" ht="14.25">
      <c r="A73" s="17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SSCEL</cp:lastModifiedBy>
  <cp:lastPrinted>2014-09-02T03:28:41Z</cp:lastPrinted>
  <dcterms:created xsi:type="dcterms:W3CDTF">2006-02-13T05:15:25Z</dcterms:created>
  <dcterms:modified xsi:type="dcterms:W3CDTF">2016-03-09T01:00:55Z</dcterms:modified>
  <cp:category/>
  <cp:version/>
  <cp:contentType/>
  <cp:contentStatus/>
</cp:coreProperties>
</file>