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1000" activeTab="12"/>
  </bookViews>
  <sheets>
    <sheet name="封面" sheetId="1" r:id="rId1"/>
    <sheet name="附表1-1" sheetId="2" r:id="rId2"/>
    <sheet name="附表1-2" sheetId="3" r:id="rId3"/>
    <sheet name="附表1-3" sheetId="4" r:id="rId4"/>
    <sheet name="附表1-4" sheetId="5" r:id="rId5"/>
    <sheet name="附表1-5" sheetId="6" r:id="rId6"/>
    <sheet name="附表1-6" sheetId="7" r:id="rId7"/>
    <sheet name="附表1-7" sheetId="8" r:id="rId8"/>
    <sheet name="附表1-8" sheetId="9" r:id="rId9"/>
    <sheet name="附表1-9" sheetId="10" r:id="rId10"/>
    <sheet name="附表1-10" sheetId="11" r:id="rId11"/>
    <sheet name="附表1-11" sheetId="12" r:id="rId12"/>
    <sheet name="附表1-12" sheetId="13" r:id="rId13"/>
    <sheet name="附表1-13" sheetId="14" r:id="rId14"/>
    <sheet name="附表1-14" sheetId="15" r:id="rId15"/>
    <sheet name="附表1-15" sheetId="16" r:id="rId16"/>
    <sheet name="附表1-16" sheetId="17" r:id="rId17"/>
    <sheet name="附表1-17" sheetId="18" r:id="rId18"/>
    <sheet name="附表1-18" sheetId="19" r:id="rId19"/>
    <sheet name="附表1-19" sheetId="37" r:id="rId20"/>
    <sheet name="附表1-20" sheetId="38" r:id="rId21"/>
    <sheet name="附表1-21" sheetId="40" r:id="rId22"/>
    <sheet name="附表1-22" sheetId="39" r:id="rId23"/>
    <sheet name="附表1-23" sheetId="24" r:id="rId24"/>
    <sheet name="附表2-1" sheetId="41" r:id="rId25"/>
    <sheet name="附表2-2" sheetId="42" r:id="rId26"/>
    <sheet name="附表2-3" sheetId="43" r:id="rId27"/>
    <sheet name="附表2-4" sheetId="44" r:id="rId28"/>
  </sheets>
  <externalReferences>
    <externalReference r:id="rId29"/>
    <externalReference r:id="rId30"/>
    <externalReference r:id="rId31"/>
    <externalReference r:id="rId32"/>
  </externalReferences>
  <definedNames>
    <definedName name="_xlnm._FilterDatabase" localSheetId="2" hidden="1">'附表1-2'!$A$4:$D$46</definedName>
    <definedName name="_xlnm._FilterDatabase" localSheetId="6" hidden="1">'附表1-6'!$A$4:$D$80</definedName>
    <definedName name="_xlnm._FilterDatabase" localSheetId="17" hidden="1">'附表1-17'!$A$4:$D$96</definedName>
    <definedName name="_xlnm._FilterDatabase" localSheetId="4" hidden="1">'附表1-4'!$A$4:$XEN$490</definedName>
    <definedName name="_Order1" hidden="1">255</definedName>
    <definedName name="_Order2" hidden="1">255</definedName>
    <definedName name="Database" localSheetId="12">#REF!</definedName>
    <definedName name="Database" localSheetId="3">#REF!</definedName>
    <definedName name="Database" localSheetId="7">#REF!</definedName>
    <definedName name="Database">#REF!</definedName>
    <definedName name="database2" localSheetId="12">#REF!</definedName>
    <definedName name="database2" localSheetId="3">#REF!</definedName>
    <definedName name="database2" localSheetId="7">#REF!</definedName>
    <definedName name="database2">#REF!</definedName>
    <definedName name="database3" localSheetId="12">#REF!</definedName>
    <definedName name="database3" localSheetId="3">#REF!</definedName>
    <definedName name="database3" localSheetId="7">#REF!</definedName>
    <definedName name="database3">#REF!</definedName>
    <definedName name="gxxe2003">'[1]P1012001'!$A$6:$E$117</definedName>
    <definedName name="hhhh" localSheetId="12">#REF!</definedName>
    <definedName name="hhhh" localSheetId="3">#REF!</definedName>
    <definedName name="hhhh" localSheetId="7">#REF!</definedName>
    <definedName name="hhhh">#REF!</definedName>
    <definedName name="kkkk" localSheetId="12">#REF!</definedName>
    <definedName name="kkkk" localSheetId="3">#REF!</definedName>
    <definedName name="kkkk" localSheetId="7">#REF!</definedName>
    <definedName name="kkkk">#REF!</definedName>
    <definedName name="_xlnm.Print_Area" localSheetId="0">封面!$A$1:$B$32</definedName>
    <definedName name="_xlnm.Print_Titles" localSheetId="1">'附表1-1'!$4:$4</definedName>
    <definedName name="_xlnm.Print_Titles" localSheetId="12">'附表1-12'!$1:$4</definedName>
    <definedName name="_xlnm.Print_Titles" localSheetId="13">'附表1-13'!$4:$4</definedName>
    <definedName name="_xlnm.Print_Titles" localSheetId="16">'附表1-16'!$1:$4</definedName>
    <definedName name="_xlnm.Print_Titles" localSheetId="17">'附表1-17'!$4:$4</definedName>
    <definedName name="_xlnm.Print_Titles" localSheetId="18">'附表1-18'!$4:$4</definedName>
    <definedName name="_xlnm.Print_Titles" localSheetId="2">'附表1-2'!$4:$4</definedName>
    <definedName name="_xlnm.Print_Titles" localSheetId="23">'附表1-23'!$4:$5</definedName>
    <definedName name="_xlnm.Print_Titles" localSheetId="3">'附表1-3'!$1:$4</definedName>
    <definedName name="_xlnm.Print_Titles" localSheetId="4">'附表1-4'!$4:$4</definedName>
    <definedName name="_xlnm.Print_Titles" localSheetId="5">'附表1-5'!$1:$4</definedName>
    <definedName name="_xlnm.Print_Titles" localSheetId="6">'附表1-6'!$4:$4</definedName>
    <definedName name="_xlnm.Print_Titles" localSheetId="7">'附表1-7'!$4:$4</definedName>
    <definedName name="_xlnm.Print_Titles" localSheetId="9">'附表1-9'!$1:$4</definedName>
    <definedName name="_xlnm.Print_Titles">#N/A</definedName>
    <definedName name="UU" localSheetId="12">#REF!</definedName>
    <definedName name="UU" localSheetId="3">#REF!</definedName>
    <definedName name="UU" localSheetId="7">#REF!</definedName>
    <definedName name="UU">#REF!</definedName>
    <definedName name="YY" localSheetId="12">#REF!</definedName>
    <definedName name="YY" localSheetId="3">#REF!</definedName>
    <definedName name="YY" localSheetId="7">#REF!</definedName>
    <definedName name="YY">#REF!</definedName>
    <definedName name="地区名称" localSheetId="12">#REF!</definedName>
    <definedName name="地区名称" localSheetId="3">#REF!</definedName>
    <definedName name="地区名称" localSheetId="7">#REF!</definedName>
    <definedName name="地区名称">#REF!</definedName>
    <definedName name="福州" localSheetId="12">#REF!</definedName>
    <definedName name="福州" localSheetId="3">#REF!</definedName>
    <definedName name="福州" localSheetId="7">#REF!</definedName>
    <definedName name="福州">#REF!</definedName>
    <definedName name="汇率" localSheetId="12">#REF!</definedName>
    <definedName name="汇率" localSheetId="3">#REF!</definedName>
    <definedName name="汇率" localSheetId="7">#REF!</definedName>
    <definedName name="汇率">#REF!</definedName>
    <definedName name="全额差额比例" localSheetId="12">'[2]C01-1'!#REF!</definedName>
    <definedName name="全额差额比例" localSheetId="3">'[2]C01-1'!#REF!</definedName>
    <definedName name="全额差额比例" localSheetId="7">'[2]C01-1'!#REF!</definedName>
    <definedName name="全额差额比例" localSheetId="8">'[2]C01-1'!#REF!</definedName>
    <definedName name="全额差额比例">'[2]C01-1'!#REF!</definedName>
    <definedName name="生产列1" localSheetId="12">#REF!</definedName>
    <definedName name="生产列1" localSheetId="3">#REF!</definedName>
    <definedName name="生产列1" localSheetId="7">#REF!</definedName>
    <definedName name="生产列1">#REF!</definedName>
    <definedName name="生产列11" localSheetId="12">#REF!</definedName>
    <definedName name="生产列11" localSheetId="3">#REF!</definedName>
    <definedName name="生产列11" localSheetId="7">#REF!</definedName>
    <definedName name="生产列11">#REF!</definedName>
    <definedName name="生产列15" localSheetId="12">#REF!</definedName>
    <definedName name="生产列15" localSheetId="3">#REF!</definedName>
    <definedName name="生产列15" localSheetId="7">#REF!</definedName>
    <definedName name="生产列15">#REF!</definedName>
    <definedName name="生产列16" localSheetId="12">#REF!</definedName>
    <definedName name="生产列16" localSheetId="3">#REF!</definedName>
    <definedName name="生产列16" localSheetId="7">#REF!</definedName>
    <definedName name="生产列16">#REF!</definedName>
    <definedName name="生产列17" localSheetId="12">#REF!</definedName>
    <definedName name="生产列17" localSheetId="3">#REF!</definedName>
    <definedName name="生产列17" localSheetId="7">#REF!</definedName>
    <definedName name="生产列17">#REF!</definedName>
    <definedName name="生产列19" localSheetId="12">#REF!</definedName>
    <definedName name="生产列19" localSheetId="3">#REF!</definedName>
    <definedName name="生产列19" localSheetId="7">#REF!</definedName>
    <definedName name="生产列19">#REF!</definedName>
    <definedName name="生产列2" localSheetId="12">#REF!</definedName>
    <definedName name="生产列2" localSheetId="3">#REF!</definedName>
    <definedName name="生产列2" localSheetId="7">#REF!</definedName>
    <definedName name="生产列2">#REF!</definedName>
    <definedName name="生产列20" localSheetId="12">#REF!</definedName>
    <definedName name="生产列20" localSheetId="3">#REF!</definedName>
    <definedName name="生产列20" localSheetId="7">#REF!</definedName>
    <definedName name="生产列20">#REF!</definedName>
    <definedName name="生产列3" localSheetId="12">#REF!</definedName>
    <definedName name="生产列3" localSheetId="3">#REF!</definedName>
    <definedName name="生产列3" localSheetId="7">#REF!</definedName>
    <definedName name="生产列3">#REF!</definedName>
    <definedName name="生产列4" localSheetId="12">#REF!</definedName>
    <definedName name="生产列4" localSheetId="3">#REF!</definedName>
    <definedName name="生产列4" localSheetId="7">#REF!</definedName>
    <definedName name="生产列4">#REF!</definedName>
    <definedName name="生产列5" localSheetId="12">#REF!</definedName>
    <definedName name="生产列5" localSheetId="3">#REF!</definedName>
    <definedName name="生产列5" localSheetId="7">#REF!</definedName>
    <definedName name="生产列5">#REF!</definedName>
    <definedName name="生产列6" localSheetId="12">#REF!</definedName>
    <definedName name="生产列6" localSheetId="3">#REF!</definedName>
    <definedName name="生产列6" localSheetId="7">#REF!</definedName>
    <definedName name="生产列6">#REF!</definedName>
    <definedName name="生产列7" localSheetId="12">#REF!</definedName>
    <definedName name="生产列7" localSheetId="3">#REF!</definedName>
    <definedName name="生产列7" localSheetId="7">#REF!</definedName>
    <definedName name="生产列7">#REF!</definedName>
    <definedName name="生产列8" localSheetId="12">#REF!</definedName>
    <definedName name="生产列8" localSheetId="3">#REF!</definedName>
    <definedName name="生产列8" localSheetId="7">#REF!</definedName>
    <definedName name="生产列8">#REF!</definedName>
    <definedName name="生产列9" localSheetId="12">#REF!</definedName>
    <definedName name="生产列9" localSheetId="3">#REF!</definedName>
    <definedName name="生产列9" localSheetId="7">#REF!</definedName>
    <definedName name="生产列9">#REF!</definedName>
    <definedName name="生产期" localSheetId="12">#REF!</definedName>
    <definedName name="生产期" localSheetId="3">#REF!</definedName>
    <definedName name="生产期" localSheetId="7">#REF!</definedName>
    <definedName name="生产期">#REF!</definedName>
    <definedName name="生产期1" localSheetId="12">#REF!</definedName>
    <definedName name="生产期1" localSheetId="3">#REF!</definedName>
    <definedName name="生产期1" localSheetId="7">#REF!</definedName>
    <definedName name="生产期1">#REF!</definedName>
    <definedName name="生产期11" localSheetId="12">#REF!</definedName>
    <definedName name="生产期11" localSheetId="3">#REF!</definedName>
    <definedName name="生产期11" localSheetId="7">#REF!</definedName>
    <definedName name="生产期11">#REF!</definedName>
    <definedName name="生产期15" localSheetId="12">#REF!</definedName>
    <definedName name="生产期15" localSheetId="3">#REF!</definedName>
    <definedName name="生产期15" localSheetId="7">#REF!</definedName>
    <definedName name="生产期15">#REF!</definedName>
    <definedName name="生产期16" localSheetId="12">#REF!</definedName>
    <definedName name="生产期16" localSheetId="3">#REF!</definedName>
    <definedName name="生产期16" localSheetId="7">#REF!</definedName>
    <definedName name="生产期16">#REF!</definedName>
    <definedName name="生产期17" localSheetId="12">#REF!</definedName>
    <definedName name="生产期17" localSheetId="3">#REF!</definedName>
    <definedName name="生产期17" localSheetId="7">#REF!</definedName>
    <definedName name="生产期17">#REF!</definedName>
    <definedName name="生产期19" localSheetId="12">#REF!</definedName>
    <definedName name="生产期19" localSheetId="3">#REF!</definedName>
    <definedName name="生产期19" localSheetId="7">#REF!</definedName>
    <definedName name="生产期19">#REF!</definedName>
    <definedName name="生产期2" localSheetId="12">#REF!</definedName>
    <definedName name="生产期2" localSheetId="3">#REF!</definedName>
    <definedName name="生产期2" localSheetId="7">#REF!</definedName>
    <definedName name="生产期2">#REF!</definedName>
    <definedName name="生产期20" localSheetId="12">#REF!</definedName>
    <definedName name="生产期20" localSheetId="3">#REF!</definedName>
    <definedName name="生产期20" localSheetId="7">#REF!</definedName>
    <definedName name="生产期20">#REF!</definedName>
    <definedName name="生产期3" localSheetId="12">#REF!</definedName>
    <definedName name="生产期3" localSheetId="3">#REF!</definedName>
    <definedName name="生产期3" localSheetId="7">#REF!</definedName>
    <definedName name="生产期3">#REF!</definedName>
    <definedName name="生产期4" localSheetId="12">#REF!</definedName>
    <definedName name="生产期4" localSheetId="3">#REF!</definedName>
    <definedName name="生产期4" localSheetId="7">#REF!</definedName>
    <definedName name="生产期4">#REF!</definedName>
    <definedName name="生产期5" localSheetId="12">#REF!</definedName>
    <definedName name="生产期5" localSheetId="3">#REF!</definedName>
    <definedName name="生产期5" localSheetId="7">#REF!</definedName>
    <definedName name="生产期5">#REF!</definedName>
    <definedName name="生产期6" localSheetId="12">#REF!</definedName>
    <definedName name="生产期6" localSheetId="3">#REF!</definedName>
    <definedName name="生产期6" localSheetId="7">#REF!</definedName>
    <definedName name="生产期6">#REF!</definedName>
    <definedName name="生产期7" localSheetId="12">#REF!</definedName>
    <definedName name="生产期7" localSheetId="3">#REF!</definedName>
    <definedName name="生产期7" localSheetId="7">#REF!</definedName>
    <definedName name="生产期7">#REF!</definedName>
    <definedName name="生产期8" localSheetId="12">#REF!</definedName>
    <definedName name="生产期8" localSheetId="3">#REF!</definedName>
    <definedName name="生产期8" localSheetId="7">#REF!</definedName>
    <definedName name="生产期8">#REF!</definedName>
    <definedName name="生产期9" localSheetId="12">#REF!</definedName>
    <definedName name="生产期9" localSheetId="3">#REF!</definedName>
    <definedName name="生产期9" localSheetId="7">#REF!</definedName>
    <definedName name="生产期9">#REF!</definedName>
    <definedName name="体制上解" localSheetId="12">#REF!</definedName>
    <definedName name="体制上解" localSheetId="3">#REF!</definedName>
    <definedName name="体制上解" localSheetId="7">#REF!</definedName>
    <definedName name="体制上解">#REF!</definedName>
    <definedName name="_xlnm._FilterDatabase" localSheetId="3" hidden="1">'附表1-3'!$A$4:$D$43</definedName>
    <definedName name="_xlnm._FilterDatabase" localSheetId="10" hidden="1">'附表1-10'!$A$4:$D$28</definedName>
    <definedName name="_xlnm._FilterDatabase" localSheetId="11" hidden="1">'附表1-11'!$A$4:$D$24</definedName>
    <definedName name="_xlnm._FilterDatabase" localSheetId="12" hidden="1">'附表1-12'!$A$4:$D$28</definedName>
    <definedName name="_xlnm._FilterDatabase" localSheetId="13" hidden="1">'附表1-13'!$A$4:$D$49</definedName>
    <definedName name="_xlnm._FilterDatabase" localSheetId="15" hidden="1">'附表1-15'!$A$3:$D$13</definedName>
    <definedName name="_xlnm._FilterDatabase" localSheetId="18" hidden="1">'附表1-18'!$A$4:$D$34</definedName>
    <definedName name="_xlnm._FilterDatabase" localSheetId="23" hidden="1">'附表1-23'!$A$5:$E$15</definedName>
    <definedName name="_xlnm.Print_Area" localSheetId="1">'附表1-1'!$A$1:$D$43</definedName>
    <definedName name="_xlnm.Print_Area" localSheetId="2">'附表1-2'!$A$1:$D$46</definedName>
    <definedName name="_xlnm.Print_Area" localSheetId="3">'附表1-3'!$A$1:$D$43</definedName>
    <definedName name="_xlnm.Print_Area" localSheetId="4">'附表1-4'!$A$1:$D$490</definedName>
    <definedName name="_xlnm.Print_Area" localSheetId="5">'附表1-5'!$A$1:$D$20</definedName>
    <definedName name="_xlnm.Print_Area" localSheetId="6">'附表1-6'!$A$1:$D$81</definedName>
    <definedName name="_xlnm.Print_Area" localSheetId="7">'附表1-7'!$A$1:$B$64</definedName>
    <definedName name="_xlnm.Print_Area" localSheetId="8">'附表1-8'!$A$1:$E$17</definedName>
    <definedName name="_xlnm.Print_Area" localSheetId="9">'附表1-9'!$A$1:$D$14</definedName>
    <definedName name="_xlnm.Print_Area" localSheetId="10">'附表1-10'!$A$1:$D$28</definedName>
    <definedName name="_xlnm.Print_Area" localSheetId="11">'附表1-11'!$A$1:$D$24</definedName>
    <definedName name="_xlnm.Print_Area" localSheetId="13">'附表1-13'!$A$1:$D$49</definedName>
    <definedName name="_xlnm.Print_Area" localSheetId="14">'附表1-14'!$A$1:$J$17</definedName>
    <definedName name="_xlnm.Print_Area" localSheetId="15">'附表1-15'!$A$1:$D$13</definedName>
    <definedName name="_xlnm.Print_Area" localSheetId="16">'附表1-16'!$A$1:$D$13</definedName>
    <definedName name="_xlnm.Print_Area" localSheetId="17">'附表1-17'!$A$1:$D$96</definedName>
    <definedName name="_xlnm.Print_Area" localSheetId="18">'附表1-18'!$A$1:$D$34</definedName>
    <definedName name="_xlnm.Print_Area" localSheetId="23">'附表1-23'!$A$1:$E$15</definedName>
    <definedName name="_xlnm._FilterDatabase" localSheetId="1" hidden="1">'附表1-1'!$A$4:$D$43</definedName>
    <definedName name="Database" localSheetId="19">#REF!</definedName>
    <definedName name="database2" localSheetId="19">#REF!</definedName>
    <definedName name="database3" localSheetId="19">#REF!</definedName>
    <definedName name="gxxe2003" localSheetId="19">'[3]P1012001'!$A$6:$E$117</definedName>
    <definedName name="hhhh" localSheetId="19">#REF!</definedName>
    <definedName name="kkkk" localSheetId="19">#REF!</definedName>
    <definedName name="UU" localSheetId="19">#REF!</definedName>
    <definedName name="YY" localSheetId="19">#REF!</definedName>
    <definedName name="地区名称" localSheetId="19">#REF!</definedName>
    <definedName name="福州" localSheetId="19">#REF!</definedName>
    <definedName name="汇率" localSheetId="19">#REF!</definedName>
    <definedName name="全额差额比例" localSheetId="19">'[4]C01-1'!#REF!</definedName>
    <definedName name="生产列1" localSheetId="19">#REF!</definedName>
    <definedName name="生产列11" localSheetId="19">#REF!</definedName>
    <definedName name="生产列15" localSheetId="19">#REF!</definedName>
    <definedName name="生产列16" localSheetId="19">#REF!</definedName>
    <definedName name="生产列17" localSheetId="19">#REF!</definedName>
    <definedName name="生产列19" localSheetId="19">#REF!</definedName>
    <definedName name="生产列2" localSheetId="19">#REF!</definedName>
    <definedName name="生产列20" localSheetId="19">#REF!</definedName>
    <definedName name="生产列3" localSheetId="19">#REF!</definedName>
    <definedName name="生产列4" localSheetId="19">#REF!</definedName>
    <definedName name="生产列5" localSheetId="19">#REF!</definedName>
    <definedName name="生产列6" localSheetId="19">#REF!</definedName>
    <definedName name="生产列7" localSheetId="19">#REF!</definedName>
    <definedName name="生产列8" localSheetId="19">#REF!</definedName>
    <definedName name="生产列9" localSheetId="19">#REF!</definedName>
    <definedName name="生产期" localSheetId="19">#REF!</definedName>
    <definedName name="生产期1" localSheetId="19">#REF!</definedName>
    <definedName name="生产期11" localSheetId="19">#REF!</definedName>
    <definedName name="生产期15" localSheetId="19">#REF!</definedName>
    <definedName name="生产期16" localSheetId="19">#REF!</definedName>
    <definedName name="生产期17" localSheetId="19">#REF!</definedName>
    <definedName name="生产期19" localSheetId="19">#REF!</definedName>
    <definedName name="生产期2" localSheetId="19">#REF!</definedName>
    <definedName name="生产期20" localSheetId="19">#REF!</definedName>
    <definedName name="生产期3" localSheetId="19">#REF!</definedName>
    <definedName name="生产期4" localSheetId="19">#REF!</definedName>
    <definedName name="生产期5" localSheetId="19">#REF!</definedName>
    <definedName name="生产期6" localSheetId="19">#REF!</definedName>
    <definedName name="生产期7" localSheetId="19">#REF!</definedName>
    <definedName name="生产期8" localSheetId="19">#REF!</definedName>
    <definedName name="生产期9" localSheetId="19">#REF!</definedName>
    <definedName name="体制上解" localSheetId="19">#REF!</definedName>
    <definedName name="_xlnm.Print_Area" localSheetId="19">'附表1-19'!$A$1:$D$16</definedName>
    <definedName name="Database" localSheetId="20">#REF!</definedName>
    <definedName name="database2" localSheetId="20">#REF!</definedName>
    <definedName name="database3" localSheetId="20">#REF!</definedName>
    <definedName name="gxxe2003" localSheetId="20">'[3]P1012001'!$A$6:$E$117</definedName>
    <definedName name="hhhh" localSheetId="20">#REF!</definedName>
    <definedName name="kkkk" localSheetId="20">#REF!</definedName>
    <definedName name="UU" localSheetId="20">#REF!</definedName>
    <definedName name="YY" localSheetId="20">#REF!</definedName>
    <definedName name="地区名称" localSheetId="20">#REF!</definedName>
    <definedName name="福州" localSheetId="20">#REF!</definedName>
    <definedName name="汇率" localSheetId="20">#REF!</definedName>
    <definedName name="全额差额比例" localSheetId="20">'[4]C01-1'!#REF!</definedName>
    <definedName name="生产列1" localSheetId="20">#REF!</definedName>
    <definedName name="生产列11" localSheetId="20">#REF!</definedName>
    <definedName name="生产列15" localSheetId="20">#REF!</definedName>
    <definedName name="生产列16" localSheetId="20">#REF!</definedName>
    <definedName name="生产列17" localSheetId="20">#REF!</definedName>
    <definedName name="生产列19" localSheetId="20">#REF!</definedName>
    <definedName name="生产列2" localSheetId="20">#REF!</definedName>
    <definedName name="生产列20" localSheetId="20">#REF!</definedName>
    <definedName name="生产列3" localSheetId="20">#REF!</definedName>
    <definedName name="生产列4" localSheetId="20">#REF!</definedName>
    <definedName name="生产列5" localSheetId="20">#REF!</definedName>
    <definedName name="生产列6" localSheetId="20">#REF!</definedName>
    <definedName name="生产列7" localSheetId="20">#REF!</definedName>
    <definedName name="生产列8" localSheetId="20">#REF!</definedName>
    <definedName name="生产列9" localSheetId="20">#REF!</definedName>
    <definedName name="生产期" localSheetId="20">#REF!</definedName>
    <definedName name="生产期1" localSheetId="20">#REF!</definedName>
    <definedName name="生产期11" localSheetId="20">#REF!</definedName>
    <definedName name="生产期15" localSheetId="20">#REF!</definedName>
    <definedName name="生产期16" localSheetId="20">#REF!</definedName>
    <definedName name="生产期17" localSheetId="20">#REF!</definedName>
    <definedName name="生产期19" localSheetId="20">#REF!</definedName>
    <definedName name="生产期2" localSheetId="20">#REF!</definedName>
    <definedName name="生产期20" localSheetId="20">#REF!</definedName>
    <definedName name="生产期3" localSheetId="20">#REF!</definedName>
    <definedName name="生产期4" localSheetId="20">#REF!</definedName>
    <definedName name="生产期5" localSheetId="20">#REF!</definedName>
    <definedName name="生产期6" localSheetId="20">#REF!</definedName>
    <definedName name="生产期7" localSheetId="20">#REF!</definedName>
    <definedName name="生产期8" localSheetId="20">#REF!</definedName>
    <definedName name="生产期9" localSheetId="20">#REF!</definedName>
    <definedName name="体制上解" localSheetId="20">#REF!</definedName>
    <definedName name="_xlnm.Print_Area" localSheetId="20">'附表1-20'!$A$1:$D$16</definedName>
    <definedName name="Database" localSheetId="22">#REF!</definedName>
    <definedName name="database2" localSheetId="22">#REF!</definedName>
    <definedName name="database3" localSheetId="22">#REF!</definedName>
    <definedName name="gxxe2003" localSheetId="22">'[3]P1012001'!$A$6:$E$117</definedName>
    <definedName name="hhhh" localSheetId="22">#REF!</definedName>
    <definedName name="kkkk" localSheetId="22">#REF!</definedName>
    <definedName name="UU" localSheetId="22">#REF!</definedName>
    <definedName name="YY" localSheetId="22">#REF!</definedName>
    <definedName name="地区名称" localSheetId="22">#REF!</definedName>
    <definedName name="福州" localSheetId="22">#REF!</definedName>
    <definedName name="汇率" localSheetId="22">#REF!</definedName>
    <definedName name="全额差额比例" localSheetId="22">'[4]C01-1'!#REF!</definedName>
    <definedName name="生产列1" localSheetId="22">#REF!</definedName>
    <definedName name="生产列11" localSheetId="22">#REF!</definedName>
    <definedName name="生产列15" localSheetId="22">#REF!</definedName>
    <definedName name="生产列16" localSheetId="22">#REF!</definedName>
    <definedName name="生产列17" localSheetId="22">#REF!</definedName>
    <definedName name="生产列19" localSheetId="22">#REF!</definedName>
    <definedName name="生产列2" localSheetId="22">#REF!</definedName>
    <definedName name="生产列20" localSheetId="22">#REF!</definedName>
    <definedName name="生产列3" localSheetId="22">#REF!</definedName>
    <definedName name="生产列4" localSheetId="22">#REF!</definedName>
    <definedName name="生产列5" localSheetId="22">#REF!</definedName>
    <definedName name="生产列6" localSheetId="22">#REF!</definedName>
    <definedName name="生产列7" localSheetId="22">#REF!</definedName>
    <definedName name="生产列8" localSheetId="22">#REF!</definedName>
    <definedName name="生产列9" localSheetId="22">#REF!</definedName>
    <definedName name="生产期" localSheetId="22">#REF!</definedName>
    <definedName name="生产期1" localSheetId="22">#REF!</definedName>
    <definedName name="生产期11" localSheetId="22">#REF!</definedName>
    <definedName name="生产期15" localSheetId="22">#REF!</definedName>
    <definedName name="生产期16" localSheetId="22">#REF!</definedName>
    <definedName name="生产期17" localSheetId="22">#REF!</definedName>
    <definedName name="生产期19" localSheetId="22">#REF!</definedName>
    <definedName name="生产期2" localSheetId="22">#REF!</definedName>
    <definedName name="生产期20" localSheetId="22">#REF!</definedName>
    <definedName name="生产期3" localSheetId="22">#REF!</definedName>
    <definedName name="生产期4" localSheetId="22">#REF!</definedName>
    <definedName name="生产期5" localSheetId="22">#REF!</definedName>
    <definedName name="生产期6" localSheetId="22">#REF!</definedName>
    <definedName name="生产期7" localSheetId="22">#REF!</definedName>
    <definedName name="生产期8" localSheetId="22">#REF!</definedName>
    <definedName name="生产期9" localSheetId="22">#REF!</definedName>
    <definedName name="体制上解" localSheetId="22">#REF!</definedName>
    <definedName name="_xlnm.Print_Area" localSheetId="22">'附表1-22'!$A$1:$D$49</definedName>
    <definedName name="Database" localSheetId="21">#REF!</definedName>
    <definedName name="database2" localSheetId="21">#REF!</definedName>
    <definedName name="database3" localSheetId="21">#REF!</definedName>
    <definedName name="gxxe2003" localSheetId="21">'[3]P1012001'!$A$6:$E$117</definedName>
    <definedName name="hhhh" localSheetId="21">#REF!</definedName>
    <definedName name="kkkk" localSheetId="21">#REF!</definedName>
    <definedName name="UU" localSheetId="21">#REF!</definedName>
    <definedName name="YY" localSheetId="21">#REF!</definedName>
    <definedName name="地区名称" localSheetId="21">#REF!</definedName>
    <definedName name="福州" localSheetId="21">#REF!</definedName>
    <definedName name="汇率" localSheetId="21">#REF!</definedName>
    <definedName name="全额差额比例" localSheetId="21">'[4]C01-1'!#REF!</definedName>
    <definedName name="生产列1" localSheetId="21">#REF!</definedName>
    <definedName name="生产列11" localSheetId="21">#REF!</definedName>
    <definedName name="生产列15" localSheetId="21">#REF!</definedName>
    <definedName name="生产列16" localSheetId="21">#REF!</definedName>
    <definedName name="生产列17" localSheetId="21">#REF!</definedName>
    <definedName name="生产列19" localSheetId="21">#REF!</definedName>
    <definedName name="生产列2" localSheetId="21">#REF!</definedName>
    <definedName name="生产列20" localSheetId="21">#REF!</definedName>
    <definedName name="生产列3" localSheetId="21">#REF!</definedName>
    <definedName name="生产列4" localSheetId="21">#REF!</definedName>
    <definedName name="生产列5" localSheetId="21">#REF!</definedName>
    <definedName name="生产列6" localSheetId="21">#REF!</definedName>
    <definedName name="生产列7" localSheetId="21">#REF!</definedName>
    <definedName name="生产列8" localSheetId="21">#REF!</definedName>
    <definedName name="生产列9" localSheetId="21">#REF!</definedName>
    <definedName name="生产期" localSheetId="21">#REF!</definedName>
    <definedName name="生产期1" localSheetId="21">#REF!</definedName>
    <definedName name="生产期11" localSheetId="21">#REF!</definedName>
    <definedName name="生产期15" localSheetId="21">#REF!</definedName>
    <definedName name="生产期16" localSheetId="21">#REF!</definedName>
    <definedName name="生产期17" localSheetId="21">#REF!</definedName>
    <definedName name="生产期19" localSheetId="21">#REF!</definedName>
    <definedName name="生产期2" localSheetId="21">#REF!</definedName>
    <definedName name="生产期20" localSheetId="21">#REF!</definedName>
    <definedName name="生产期3" localSheetId="21">#REF!</definedName>
    <definedName name="生产期4" localSheetId="21">#REF!</definedName>
    <definedName name="生产期5" localSheetId="21">#REF!</definedName>
    <definedName name="生产期6" localSheetId="21">#REF!</definedName>
    <definedName name="生产期7" localSheetId="21">#REF!</definedName>
    <definedName name="生产期8" localSheetId="21">#REF!</definedName>
    <definedName name="生产期9" localSheetId="21">#REF!</definedName>
    <definedName name="体制上解" localSheetId="21">#REF!</definedName>
    <definedName name="_xlnm.Print_Area" localSheetId="21">'附表1-21'!$A$1:$D$65</definedName>
    <definedName name="Database" localSheetId="24">#REF!</definedName>
    <definedName name="database2" localSheetId="24">#REF!</definedName>
    <definedName name="database3" localSheetId="24">#REF!</definedName>
    <definedName name="hhhh" localSheetId="24">#REF!</definedName>
    <definedName name="kkkk" localSheetId="24">#REF!</definedName>
    <definedName name="UU" localSheetId="24">#REF!</definedName>
    <definedName name="YY" localSheetId="24">#REF!</definedName>
    <definedName name="地区名称" localSheetId="24">#REF!</definedName>
    <definedName name="福州" localSheetId="24">#REF!</definedName>
    <definedName name="汇率" localSheetId="24">#REF!</definedName>
    <definedName name="生产列1" localSheetId="24">#REF!</definedName>
    <definedName name="生产列11" localSheetId="24">#REF!</definedName>
    <definedName name="生产列15" localSheetId="24">#REF!</definedName>
    <definedName name="生产列16" localSheetId="24">#REF!</definedName>
    <definedName name="生产列17" localSheetId="24">#REF!</definedName>
    <definedName name="生产列19" localSheetId="24">#REF!</definedName>
    <definedName name="生产列2" localSheetId="24">#REF!</definedName>
    <definedName name="生产列20" localSheetId="24">#REF!</definedName>
    <definedName name="生产列3" localSheetId="24">#REF!</definedName>
    <definedName name="生产列4" localSheetId="24">#REF!</definedName>
    <definedName name="生产列5" localSheetId="24">#REF!</definedName>
    <definedName name="生产列6" localSheetId="24">#REF!</definedName>
    <definedName name="生产列7" localSheetId="24">#REF!</definedName>
    <definedName name="生产列8" localSheetId="24">#REF!</definedName>
    <definedName name="生产列9" localSheetId="24">#REF!</definedName>
    <definedName name="生产期" localSheetId="24">#REF!</definedName>
    <definedName name="生产期1" localSheetId="24">#REF!</definedName>
    <definedName name="生产期11" localSheetId="24">#REF!</definedName>
    <definedName name="生产期15" localSheetId="24">#REF!</definedName>
    <definedName name="生产期16" localSheetId="24">#REF!</definedName>
    <definedName name="生产期17" localSheetId="24">#REF!</definedName>
    <definedName name="生产期19" localSheetId="24">#REF!</definedName>
    <definedName name="生产期2" localSheetId="24">#REF!</definedName>
    <definedName name="生产期20" localSheetId="24">#REF!</definedName>
    <definedName name="生产期3" localSheetId="24">#REF!</definedName>
    <definedName name="生产期4" localSheetId="24">#REF!</definedName>
    <definedName name="生产期5" localSheetId="24">#REF!</definedName>
    <definedName name="生产期6" localSheetId="24">#REF!</definedName>
    <definedName name="生产期7" localSheetId="24">#REF!</definedName>
    <definedName name="生产期8" localSheetId="24">#REF!</definedName>
    <definedName name="生产期9" localSheetId="24">#REF!</definedName>
    <definedName name="体制上解" localSheetId="24">#REF!</definedName>
    <definedName name="_xlnm.Print_Area" localSheetId="24">'附表2-1'!$A$1:$C$14</definedName>
    <definedName name="Database" localSheetId="25">#REF!</definedName>
    <definedName name="database2" localSheetId="25">#REF!</definedName>
    <definedName name="database3" localSheetId="25">#REF!</definedName>
    <definedName name="hhhh" localSheetId="25">#REF!</definedName>
    <definedName name="kkkk" localSheetId="25">#REF!</definedName>
    <definedName name="UU" localSheetId="25">#REF!</definedName>
    <definedName name="YY" localSheetId="25">#REF!</definedName>
    <definedName name="地区名称" localSheetId="25">#REF!</definedName>
    <definedName name="福州" localSheetId="25">#REF!</definedName>
    <definedName name="汇率" localSheetId="25">#REF!</definedName>
    <definedName name="生产列1" localSheetId="25">#REF!</definedName>
    <definedName name="生产列11" localSheetId="25">#REF!</definedName>
    <definedName name="生产列15" localSheetId="25">#REF!</definedName>
    <definedName name="生产列16" localSheetId="25">#REF!</definedName>
    <definedName name="生产列17" localSheetId="25">#REF!</definedName>
    <definedName name="生产列19" localSheetId="25">#REF!</definedName>
    <definedName name="生产列2" localSheetId="25">#REF!</definedName>
    <definedName name="生产列20" localSheetId="25">#REF!</definedName>
    <definedName name="生产列3" localSheetId="25">#REF!</definedName>
    <definedName name="生产列4" localSheetId="25">#REF!</definedName>
    <definedName name="生产列5" localSheetId="25">#REF!</definedName>
    <definedName name="生产列6" localSheetId="25">#REF!</definedName>
    <definedName name="生产列7" localSheetId="25">#REF!</definedName>
    <definedName name="生产列8" localSheetId="25">#REF!</definedName>
    <definedName name="生产列9" localSheetId="25">#REF!</definedName>
    <definedName name="生产期" localSheetId="25">#REF!</definedName>
    <definedName name="生产期1" localSheetId="25">#REF!</definedName>
    <definedName name="生产期11" localSheetId="25">#REF!</definedName>
    <definedName name="生产期15" localSheetId="25">#REF!</definedName>
    <definedName name="生产期16" localSheetId="25">#REF!</definedName>
    <definedName name="生产期17" localSheetId="25">#REF!</definedName>
    <definedName name="生产期19" localSheetId="25">#REF!</definedName>
    <definedName name="生产期2" localSheetId="25">#REF!</definedName>
    <definedName name="生产期20" localSheetId="25">#REF!</definedName>
    <definedName name="生产期3" localSheetId="25">#REF!</definedName>
    <definedName name="生产期4" localSheetId="25">#REF!</definedName>
    <definedName name="生产期5" localSheetId="25">#REF!</definedName>
    <definedName name="生产期6" localSheetId="25">#REF!</definedName>
    <definedName name="生产期7" localSheetId="25">#REF!</definedName>
    <definedName name="生产期8" localSheetId="25">#REF!</definedName>
    <definedName name="生产期9" localSheetId="25">#REF!</definedName>
    <definedName name="体制上解" localSheetId="25">#REF!</definedName>
    <definedName name="_xlnm.Print_Area" localSheetId="25">'附表2-2'!$A$1:$C$14</definedName>
    <definedName name="Database" localSheetId="26">#REF!</definedName>
    <definedName name="database2" localSheetId="26">#REF!</definedName>
    <definedName name="database3" localSheetId="26">#REF!</definedName>
    <definedName name="hhhh" localSheetId="26">#REF!</definedName>
    <definedName name="kkkk" localSheetId="26">#REF!</definedName>
    <definedName name="UU" localSheetId="26">#REF!</definedName>
    <definedName name="YY" localSheetId="26">#REF!</definedName>
    <definedName name="地区名称" localSheetId="26">#REF!</definedName>
    <definedName name="福州" localSheetId="26">#REF!</definedName>
    <definedName name="汇率" localSheetId="26">#REF!</definedName>
    <definedName name="生产列1" localSheetId="26">#REF!</definedName>
    <definedName name="生产列11" localSheetId="26">#REF!</definedName>
    <definedName name="生产列15" localSheetId="26">#REF!</definedName>
    <definedName name="生产列16" localSheetId="26">#REF!</definedName>
    <definedName name="生产列17" localSheetId="26">#REF!</definedName>
    <definedName name="生产列19" localSheetId="26">#REF!</definedName>
    <definedName name="生产列2" localSheetId="26">#REF!</definedName>
    <definedName name="生产列20" localSheetId="26">#REF!</definedName>
    <definedName name="生产列3" localSheetId="26">#REF!</definedName>
    <definedName name="生产列4" localSheetId="26">#REF!</definedName>
    <definedName name="生产列5" localSheetId="26">#REF!</definedName>
    <definedName name="生产列6" localSheetId="26">#REF!</definedName>
    <definedName name="生产列7" localSheetId="26">#REF!</definedName>
    <definedName name="生产列8" localSheetId="26">#REF!</definedName>
    <definedName name="生产列9" localSheetId="26">#REF!</definedName>
    <definedName name="生产期" localSheetId="26">#REF!</definedName>
    <definedName name="生产期1" localSheetId="26">#REF!</definedName>
    <definedName name="生产期11" localSheetId="26">#REF!</definedName>
    <definedName name="生产期15" localSheetId="26">#REF!</definedName>
    <definedName name="生产期16" localSheetId="26">#REF!</definedName>
    <definedName name="生产期17" localSheetId="26">#REF!</definedName>
    <definedName name="生产期19" localSheetId="26">#REF!</definedName>
    <definedName name="生产期2" localSheetId="26">#REF!</definedName>
    <definedName name="生产期20" localSheetId="26">#REF!</definedName>
    <definedName name="生产期3" localSheetId="26">#REF!</definedName>
    <definedName name="生产期4" localSheetId="26">#REF!</definedName>
    <definedName name="生产期5" localSheetId="26">#REF!</definedName>
    <definedName name="生产期6" localSheetId="26">#REF!</definedName>
    <definedName name="生产期7" localSheetId="26">#REF!</definedName>
    <definedName name="生产期8" localSheetId="26">#REF!</definedName>
    <definedName name="生产期9" localSheetId="26">#REF!</definedName>
    <definedName name="体制上解" localSheetId="26">#REF!</definedName>
    <definedName name="_xlnm.Print_Area" localSheetId="26">'附表2-3'!$A$1:$C$15</definedName>
    <definedName name="Database" localSheetId="27">#REF!</definedName>
    <definedName name="database2" localSheetId="27">#REF!</definedName>
    <definedName name="database3" localSheetId="27">#REF!</definedName>
    <definedName name="hhhh" localSheetId="27">#REF!</definedName>
    <definedName name="kkkk" localSheetId="27">#REF!</definedName>
    <definedName name="UU" localSheetId="27">#REF!</definedName>
    <definedName name="YY" localSheetId="27">#REF!</definedName>
    <definedName name="地区名称" localSheetId="27">#REF!</definedName>
    <definedName name="福州" localSheetId="27">#REF!</definedName>
    <definedName name="汇率" localSheetId="27">#REF!</definedName>
    <definedName name="生产列1" localSheetId="27">#REF!</definedName>
    <definedName name="生产列11" localSheetId="27">#REF!</definedName>
    <definedName name="生产列15" localSheetId="27">#REF!</definedName>
    <definedName name="生产列16" localSheetId="27">#REF!</definedName>
    <definedName name="生产列17" localSheetId="27">#REF!</definedName>
    <definedName name="生产列19" localSheetId="27">#REF!</definedName>
    <definedName name="生产列2" localSheetId="27">#REF!</definedName>
    <definedName name="生产列20" localSheetId="27">#REF!</definedName>
    <definedName name="生产列3" localSheetId="27">#REF!</definedName>
    <definedName name="生产列4" localSheetId="27">#REF!</definedName>
    <definedName name="生产列5" localSheetId="27">#REF!</definedName>
    <definedName name="生产列6" localSheetId="27">#REF!</definedName>
    <definedName name="生产列7" localSheetId="27">#REF!</definedName>
    <definedName name="生产列8" localSheetId="27">#REF!</definedName>
    <definedName name="生产列9" localSheetId="27">#REF!</definedName>
    <definedName name="生产期" localSheetId="27">#REF!</definedName>
    <definedName name="生产期1" localSheetId="27">#REF!</definedName>
    <definedName name="生产期11" localSheetId="27">#REF!</definedName>
    <definedName name="生产期15" localSheetId="27">#REF!</definedName>
    <definedName name="生产期16" localSheetId="27">#REF!</definedName>
    <definedName name="生产期17" localSheetId="27">#REF!</definedName>
    <definedName name="生产期19" localSheetId="27">#REF!</definedName>
    <definedName name="生产期2" localSheetId="27">#REF!</definedName>
    <definedName name="生产期20" localSheetId="27">#REF!</definedName>
    <definedName name="生产期3" localSheetId="27">#REF!</definedName>
    <definedName name="生产期4" localSheetId="27">#REF!</definedName>
    <definedName name="生产期5" localSheetId="27">#REF!</definedName>
    <definedName name="生产期6" localSheetId="27">#REF!</definedName>
    <definedName name="生产期7" localSheetId="27">#REF!</definedName>
    <definedName name="生产期8" localSheetId="27">#REF!</definedName>
    <definedName name="生产期9" localSheetId="27">#REF!</definedName>
    <definedName name="体制上解" localSheetId="27">#REF!</definedName>
    <definedName name="全额差额比例" localSheetId="27">'[2]C01-1'!#REF!</definedName>
    <definedName name="_xlnm.Print_Area" localSheetId="27">'附表2-4'!$A$1:$C$15</definedName>
  </definedNames>
  <calcPr calcId="144525" fullPrecision="0"/>
</workbook>
</file>

<file path=xl/sharedStrings.xml><?xml version="1.0" encoding="utf-8"?>
<sst xmlns="http://schemas.openxmlformats.org/spreadsheetml/2006/main" count="1478" uniqueCount="1095">
  <si>
    <t>附件1</t>
  </si>
  <si>
    <t>永泰县2025年度政府预算公开表目录</t>
  </si>
  <si>
    <t>一、政府预算公开</t>
  </si>
  <si>
    <t>1、</t>
  </si>
  <si>
    <t>附表1-1：2025年度一般公共预算收入预算表</t>
  </si>
  <si>
    <t>2、</t>
  </si>
  <si>
    <t>附表1-2：2025年度一般公共预算支出预算表</t>
  </si>
  <si>
    <t>3、</t>
  </si>
  <si>
    <t>附表1-3：2025年度本级一般公共预算收入预算表</t>
  </si>
  <si>
    <t>4、</t>
  </si>
  <si>
    <t>附表1-4：2025年度本级一般公共预算支出预算表</t>
  </si>
  <si>
    <t>5、</t>
  </si>
  <si>
    <t>附表1-5：2025年度本级一般公共预算支出经济分类情况表</t>
  </si>
  <si>
    <t>6、</t>
  </si>
  <si>
    <t>附表1-6：2025年度本级一般公共预算基本支出经济分类情况表</t>
  </si>
  <si>
    <t>7、</t>
  </si>
  <si>
    <t>附表1-7：2025年度一般公共预算对下税收返还和转移支付预算表（分项目）</t>
  </si>
  <si>
    <t>8、</t>
  </si>
  <si>
    <t>附表1-8：2025年度一般公共预算对下税收返还和转移支付预算表（分地区）</t>
  </si>
  <si>
    <t>9、</t>
  </si>
  <si>
    <t>附表1-9：2025年度本级一般公共预算“三公”经费支出预算表</t>
  </si>
  <si>
    <t>10、</t>
  </si>
  <si>
    <t>附表1-10：2025年度政府性基金收入预算表</t>
  </si>
  <si>
    <t>11、</t>
  </si>
  <si>
    <t>附表1-11：2025年度政府性基金支出预算表</t>
  </si>
  <si>
    <t>12、</t>
  </si>
  <si>
    <t>附表1-12：2025年度本级政府性基金收入预算表</t>
  </si>
  <si>
    <t>13、</t>
  </si>
  <si>
    <t>附表1-13：2025年度本级政府性基金支出预算表</t>
  </si>
  <si>
    <t>14、</t>
  </si>
  <si>
    <t>附表1-14：2025年度政府性基金转移支付预算表</t>
  </si>
  <si>
    <t>15、</t>
  </si>
  <si>
    <t>附表1-15：2025年度国有资本经营收入预算表</t>
  </si>
  <si>
    <t>16、</t>
  </si>
  <si>
    <t>附表1-16：2025年度国有资本经营支出预算表</t>
  </si>
  <si>
    <t>17、</t>
  </si>
  <si>
    <t>附表1-17：2025年度本级国有资本经营收入预算表</t>
  </si>
  <si>
    <t>18、</t>
  </si>
  <si>
    <t>附表1-18：2025年度本级国有资本经营支出预算表</t>
  </si>
  <si>
    <t>19、</t>
  </si>
  <si>
    <t>附表1-19：2025年度社会保险基金预算收入表</t>
  </si>
  <si>
    <t>20、</t>
  </si>
  <si>
    <t>附表1-20：2025年度社会保险基金预算支出表</t>
  </si>
  <si>
    <t>21、</t>
  </si>
  <si>
    <t>附表1-21：2025年度本级社会保险基金预算收入表</t>
  </si>
  <si>
    <t>22、</t>
  </si>
  <si>
    <t>附表1-22：2025年度本级社会保险基金预算支出表</t>
  </si>
  <si>
    <t>23、</t>
  </si>
  <si>
    <t>附表1-23：2025年度本级财政专项资金管理清单目录</t>
  </si>
  <si>
    <t>二、政府债务公开</t>
  </si>
  <si>
    <t>附表2-1：2024年度政府一般债务余额和限额情况表</t>
  </si>
  <si>
    <t>附表2-2：2024年度本级政府一般债务余额和限额情况表</t>
  </si>
  <si>
    <t>附表2-3：2024年度政府专项债务余额和限额情况表</t>
  </si>
  <si>
    <t>附表2-4：2024年度本级政府专项债务余额和限额情况表</t>
  </si>
  <si>
    <t>附表1-1</t>
  </si>
  <si>
    <t>2025年度一般公共预算收入预算表</t>
  </si>
  <si>
    <t>单位：万元</t>
  </si>
  <si>
    <t>收入项目</t>
  </si>
  <si>
    <t>当年预算数</t>
  </si>
  <si>
    <t>上年执行数</t>
  </si>
  <si>
    <t>当年预算数为上年执行数的％</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</si>
  <si>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</si>
  <si>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</si>
  <si>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</si>
  <si>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</si>
  <si>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</si>
  <si>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</si>
  <si>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</si>
  <si>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</si>
  <si>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</si>
  <si>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</si>
  <si>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</si>
  <si>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</si>
  <si>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</si>
  <si>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</si>
  <si>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</si>
  <si>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</si>
  <si>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</si>
  <si>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</si>
  <si>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</si>
  <si>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</si>
  <si>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</si>
  <si>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</si>
  <si>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</si>
  <si>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</si>
  <si>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其他专项收入</t>
  </si>
  <si>
    <t>收入小计</t>
  </si>
  <si>
    <t>三、债务收入</t>
  </si>
  <si>
    <t>四、转移性收入</t>
  </si>
  <si>
    <t xml:space="preserve">   上级补助收入</t>
  </si>
  <si>
    <t xml:space="preserve">    返还性收入</t>
  </si>
  <si>
    <t xml:space="preserve">    一般性转移支付收入</t>
  </si>
  <si>
    <t xml:space="preserve">    专项转移支付收入</t>
  </si>
  <si>
    <t xml:space="preserve">   上解收入</t>
  </si>
  <si>
    <t xml:space="preserve">   上年结余收入</t>
  </si>
  <si>
    <t xml:space="preserve">   调入资金</t>
  </si>
  <si>
    <t xml:space="preserve">   调入预算稳定调节基金</t>
  </si>
  <si>
    <t xml:space="preserve">   债券转贷收入</t>
  </si>
  <si>
    <t xml:space="preserve">   接收其他地区援助收入</t>
  </si>
  <si>
    <t>收入合计</t>
  </si>
  <si>
    <t>附表1-2</t>
  </si>
  <si>
    <t>2025年度一般公共预算支出预算表</t>
  </si>
  <si>
    <t>支出项目</t>
  </si>
  <si>
    <t>上年预算数</t>
  </si>
  <si>
    <t>当年预算数为上年预算数的％</t>
  </si>
  <si>
    <t>一、一般公共服务支出</t>
  </si>
  <si>
    <t>二、外交支出</t>
  </si>
  <si>
    <t>三、国防支出</t>
  </si>
  <si>
    <t>四、公共安全支出</t>
  </si>
  <si>
    <t>五、教育支出</t>
  </si>
  <si>
    <t>六、科学技术支出</t>
  </si>
  <si>
    <t>七、文化体育与传媒支出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</si>
  <si>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</si>
  <si>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</si>
  <si>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</si>
  <si>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</si>
  <si>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</si>
  <si>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</si>
  <si>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</si>
  <si>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</si>
  <si>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</si>
  <si>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</si>
  <si>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</si>
  <si>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</si>
  <si>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</si>
  <si>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</si>
  <si>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</si>
  <si>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</si>
  <si>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</si>
  <si>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</si>
  <si>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支出小计</t>
  </si>
  <si>
    <t>债务还本支出</t>
  </si>
  <si>
    <t>转移性支出</t>
  </si>
  <si>
    <t xml:space="preserve">   补助下级支出</t>
  </si>
  <si>
    <t xml:space="preserve">       返还性支出</t>
  </si>
  <si>
    <t xml:space="preserve">       一般性转移支付支出</t>
  </si>
  <si>
    <t xml:space="preserve">       专项转移支付支出</t>
  </si>
  <si>
    <t xml:space="preserve">   上解支出</t>
  </si>
  <si>
    <t xml:space="preserve">   援助其他地区支出</t>
  </si>
  <si>
    <t xml:space="preserve">   债务转贷支出</t>
  </si>
  <si>
    <t xml:space="preserve">   增设预算周转金</t>
  </si>
  <si>
    <t xml:space="preserve">   拨付国债转贷资金数</t>
  </si>
  <si>
    <t xml:space="preserve">   国债转贷资金结余</t>
  </si>
  <si>
    <t xml:space="preserve">   安排预算稳定调节基金</t>
  </si>
  <si>
    <t xml:space="preserve">   调出资金</t>
  </si>
  <si>
    <t xml:space="preserve">   年终结余</t>
  </si>
  <si>
    <t>支出合计</t>
  </si>
  <si>
    <t>附表1-3</t>
  </si>
  <si>
    <t>2025年度本级一般公共预算收入预算表</t>
  </si>
  <si>
    <t xml:space="preserve">    烟叶税</t>
  </si>
  <si>
    <t>附表1-4</t>
  </si>
  <si>
    <t>2025年度本级一般公共预算支出预算表</t>
  </si>
  <si>
    <t>一般公共服务支出</t>
  </si>
  <si>
    <t xml:space="preserve">  人大事务</t>
  </si>
  <si>
    <t xml:space="preserve">    行政运行（人大事务）</t>
  </si>
  <si>
    <t xml:space="preserve">    人大会议</t>
  </si>
  <si>
    <t xml:space="preserve">    代表工作</t>
  </si>
  <si>
    <t xml:space="preserve">    人大代表履职能力提升</t>
  </si>
  <si>
    <t xml:space="preserve">    事业运行（人大事务）</t>
  </si>
  <si>
    <t xml:space="preserve">    其他人大事务支出</t>
  </si>
  <si>
    <t xml:space="preserve">  政协事务</t>
  </si>
  <si>
    <t xml:space="preserve">    行政运行（政协事务）</t>
  </si>
  <si>
    <t xml:space="preserve">    政协会议</t>
  </si>
  <si>
    <t xml:space="preserve">    委员视察</t>
  </si>
  <si>
    <t xml:space="preserve">    事业运行（政协事务）</t>
  </si>
  <si>
    <t xml:space="preserve">    其他政协事务支出</t>
  </si>
  <si>
    <t xml:space="preserve">  政府办公厅（室）及相关机构事务</t>
  </si>
  <si>
    <t xml:space="preserve">    行政运行（政府办公厅（室）及相关机构事务）</t>
  </si>
  <si>
    <t xml:space="preserve">    信访事务</t>
  </si>
  <si>
    <t xml:space="preserve">    事业运行（政府办公厅（室）及相关机构事务）</t>
  </si>
  <si>
    <t xml:space="preserve">    其他政府办公厅（室）及相关机构事务支出</t>
  </si>
  <si>
    <t xml:space="preserve">  发展与改革事务</t>
  </si>
  <si>
    <t xml:space="preserve">    行政运行（发展与改革事务）</t>
  </si>
  <si>
    <t xml:space="preserve">    战略规划与实施</t>
  </si>
  <si>
    <t xml:space="preserve">    社会事业发展规划</t>
  </si>
  <si>
    <t xml:space="preserve">    物价管理</t>
  </si>
  <si>
    <t xml:space="preserve">    事业运行（发展与改革事务）</t>
  </si>
  <si>
    <t xml:space="preserve">    其他发展与改革事务支出</t>
  </si>
  <si>
    <t xml:space="preserve">  统计信息事务</t>
  </si>
  <si>
    <t xml:space="preserve">    行政运行（统计信息事务）</t>
  </si>
  <si>
    <t xml:space="preserve">    统计管理</t>
  </si>
  <si>
    <t xml:space="preserve">    专项普查活动</t>
  </si>
  <si>
    <t xml:space="preserve">    统计抽样调查</t>
  </si>
  <si>
    <t xml:space="preserve">  财政事务</t>
  </si>
  <si>
    <t xml:space="preserve">    行政运行（财政事务）</t>
  </si>
  <si>
    <t xml:space="preserve">    事业运行（财政事务）</t>
  </si>
  <si>
    <t xml:space="preserve">    其他财政事务支出</t>
  </si>
  <si>
    <t xml:space="preserve">  税收事务</t>
  </si>
  <si>
    <t xml:space="preserve">    税收业务</t>
  </si>
  <si>
    <t xml:space="preserve">    其他税收事务支出</t>
  </si>
  <si>
    <t xml:space="preserve">  审计事务</t>
  </si>
  <si>
    <t xml:space="preserve">    行政运行（审计事务）</t>
  </si>
  <si>
    <t xml:space="preserve">    事业运行（审计事务）</t>
  </si>
  <si>
    <t xml:space="preserve">    其他审计事务支出</t>
  </si>
  <si>
    <t xml:space="preserve">  纪检监察事务</t>
  </si>
  <si>
    <t xml:space="preserve">    行政运行（纪检监察事务）</t>
  </si>
  <si>
    <t xml:space="preserve">    巡视工作</t>
  </si>
  <si>
    <t xml:space="preserve">    事业运行（纪检监察事务）</t>
  </si>
  <si>
    <t xml:space="preserve">    其他纪检监察事务支出</t>
  </si>
  <si>
    <t xml:space="preserve">  商贸事务</t>
  </si>
  <si>
    <t xml:space="preserve">    行政运行（商贸事务）</t>
  </si>
  <si>
    <t xml:space="preserve">    招商引资</t>
  </si>
  <si>
    <t xml:space="preserve">    事业运行（商贸事务）</t>
  </si>
  <si>
    <t xml:space="preserve">    其他商贸事务支出</t>
  </si>
  <si>
    <t xml:space="preserve">  民族事务</t>
  </si>
  <si>
    <t xml:space="preserve">    民族工作专项</t>
  </si>
  <si>
    <t xml:space="preserve">  港澳台事务</t>
  </si>
  <si>
    <t xml:space="preserve">    台湾事务</t>
  </si>
  <si>
    <t xml:space="preserve">    其他港澳台事务支出</t>
  </si>
  <si>
    <t xml:space="preserve">  档案事务</t>
  </si>
  <si>
    <t xml:space="preserve">    行政运行（档案事务）</t>
  </si>
  <si>
    <t xml:space="preserve">    档案馆</t>
  </si>
  <si>
    <t xml:space="preserve">  民主党派及工商联事务</t>
  </si>
  <si>
    <t xml:space="preserve">    行政运行（民主党派及工商联事务）</t>
  </si>
  <si>
    <t xml:space="preserve">  群众团体事务</t>
  </si>
  <si>
    <t xml:space="preserve">    行政运行（群众团体事务）</t>
  </si>
  <si>
    <t xml:space="preserve">    一般行政管理事务（群众团体事务）</t>
  </si>
  <si>
    <t xml:space="preserve">    工会事务</t>
  </si>
  <si>
    <t xml:space="preserve">    其他群众团体事务支出</t>
  </si>
  <si>
    <t xml:space="preserve">  党委办公厅（室）及相关机构事务</t>
  </si>
  <si>
    <t xml:space="preserve">    行政运行（党委办公厅（室）及相关机构事务）</t>
  </si>
  <si>
    <t xml:space="preserve">    专项业务（党委办公厅（室）及相关机构事务）</t>
  </si>
  <si>
    <t xml:space="preserve">    事业运行（党委办公厅（室）及相关机构事务）</t>
  </si>
  <si>
    <t xml:space="preserve">    其他党委办公厅（室）及相关机构事务支出</t>
  </si>
  <si>
    <t xml:space="preserve">  组织事务</t>
  </si>
  <si>
    <t xml:space="preserve">    行政运行（组织事务）</t>
  </si>
  <si>
    <t xml:space="preserve">    公务员事务</t>
  </si>
  <si>
    <t xml:space="preserve">    事业运行（组织事务）</t>
  </si>
  <si>
    <t xml:space="preserve">    其他组织事务支出</t>
  </si>
  <si>
    <t xml:space="preserve">  宣传事务</t>
  </si>
  <si>
    <t xml:space="preserve">    行政运行（宣传事务）</t>
  </si>
  <si>
    <t xml:space="preserve">    宣传管理</t>
  </si>
  <si>
    <t xml:space="preserve">    事业运行（宣传事务）</t>
  </si>
  <si>
    <t xml:space="preserve">    其他宣传事务支出</t>
  </si>
  <si>
    <t xml:space="preserve">  统战事务</t>
  </si>
  <si>
    <t xml:space="preserve">    行政运行（统战事务）</t>
  </si>
  <si>
    <t xml:space="preserve">    宗教事务</t>
  </si>
  <si>
    <t xml:space="preserve">    事业运行（统战事务）</t>
  </si>
  <si>
    <t xml:space="preserve">  其他共产党事务支出</t>
  </si>
  <si>
    <t xml:space="preserve">    行政运行（其他共产党事务支出）</t>
  </si>
  <si>
    <t xml:space="preserve">    一般行政管理事务（其他共产党事务支出）</t>
  </si>
  <si>
    <t xml:space="preserve">    事业运行（其他共产党事务支出）</t>
  </si>
  <si>
    <t xml:space="preserve">    其他共产党事务支出（其他共产党事务支出）</t>
  </si>
  <si>
    <t xml:space="preserve">  市场监督管理事务</t>
  </si>
  <si>
    <t xml:space="preserve">    行政运行（市场监督管理事务）</t>
  </si>
  <si>
    <t xml:space="preserve">    食品安全监管</t>
  </si>
  <si>
    <t xml:space="preserve">    事业运行（市场监督管理事务）</t>
  </si>
  <si>
    <t xml:space="preserve">  社会工作事务</t>
  </si>
  <si>
    <t xml:space="preserve">    行政运行</t>
  </si>
  <si>
    <t xml:space="preserve">    专项业务</t>
  </si>
  <si>
    <t xml:space="preserve">    事业运行</t>
  </si>
  <si>
    <t xml:space="preserve">    其他社会工作事务支出</t>
  </si>
  <si>
    <t xml:space="preserve">  信访事务</t>
  </si>
  <si>
    <t xml:space="preserve">     信访业务</t>
  </si>
  <si>
    <t xml:space="preserve">  其他一般公共服务支出</t>
  </si>
  <si>
    <t xml:space="preserve">    其他一般公共服务支出</t>
  </si>
  <si>
    <t>国防支出</t>
  </si>
  <si>
    <t xml:space="preserve">  国防动员</t>
  </si>
  <si>
    <t xml:space="preserve">    兵役征集</t>
  </si>
  <si>
    <t xml:space="preserve">    人民防空</t>
  </si>
  <si>
    <t xml:space="preserve">    交通战备</t>
  </si>
  <si>
    <t xml:space="preserve">    民兵</t>
  </si>
  <si>
    <t xml:space="preserve">    其他国防动员支出</t>
  </si>
  <si>
    <t xml:space="preserve">  其他国防支出</t>
  </si>
  <si>
    <t xml:space="preserve">    其他国防支出</t>
  </si>
  <si>
    <t>公共安全支出</t>
  </si>
  <si>
    <t xml:space="preserve">  武装警察部队</t>
  </si>
  <si>
    <t xml:space="preserve">    其他武装警察部队支出</t>
  </si>
  <si>
    <t xml:space="preserve">  公安</t>
  </si>
  <si>
    <t xml:space="preserve">    行政运行（公安）</t>
  </si>
  <si>
    <t xml:space="preserve">    一般行政管理事务（公安）</t>
  </si>
  <si>
    <t xml:space="preserve">    执法办案</t>
  </si>
  <si>
    <t xml:space="preserve">    特别业务</t>
  </si>
  <si>
    <t xml:space="preserve">    事业运行（公安）</t>
  </si>
  <si>
    <t xml:space="preserve">    其他公安支出</t>
  </si>
  <si>
    <t xml:space="preserve">  国家安全</t>
  </si>
  <si>
    <t xml:space="preserve">    其他国家安全支出</t>
  </si>
  <si>
    <t xml:space="preserve">  法院</t>
  </si>
  <si>
    <t xml:space="preserve">    行政运行（法院）</t>
  </si>
  <si>
    <t xml:space="preserve">  司法</t>
  </si>
  <si>
    <t xml:space="preserve">    行政运行（司法）</t>
  </si>
  <si>
    <t xml:space="preserve">    基层司法业务</t>
  </si>
  <si>
    <t xml:space="preserve">    普法宣传</t>
  </si>
  <si>
    <t xml:space="preserve">    律师管理</t>
  </si>
  <si>
    <t xml:space="preserve">    公共法律服务</t>
  </si>
  <si>
    <t xml:space="preserve">    社区矫正</t>
  </si>
  <si>
    <t xml:space="preserve">    法治建设</t>
  </si>
  <si>
    <t xml:space="preserve">    其他司法支出</t>
  </si>
  <si>
    <t xml:space="preserve">  强制隔离戒毒</t>
  </si>
  <si>
    <t xml:space="preserve">    其他强制隔离戒毒支出</t>
  </si>
  <si>
    <t xml:space="preserve">    国家司法救助支出</t>
  </si>
  <si>
    <t xml:space="preserve">  其他公共安全支出</t>
  </si>
  <si>
    <t xml:space="preserve">    其他公共安全支出</t>
  </si>
  <si>
    <t>教育支出</t>
  </si>
  <si>
    <t xml:space="preserve">  教育管理事务</t>
  </si>
  <si>
    <t xml:space="preserve">    行政运行（教育管理事务）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</si>
  <si>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</si>
  <si>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</si>
  <si>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</si>
  <si>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</si>
  <si>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</si>
  <si>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</si>
  <si>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</si>
  <si>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</si>
  <si>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</si>
  <si>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中等职业教育</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</si>
  <si>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</si>
  <si>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</si>
  <si>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</si>
  <si>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</si>
  <si>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</si>
  <si>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</si>
  <si>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教师进修</t>
  </si>
  <si>
    <t xml:space="preserve">  教育费附加安排的支出</t>
  </si>
  <si>
    <t xml:space="preserve">    其他教育费附加安排的支出</t>
  </si>
  <si>
    <t xml:space="preserve">  其他教育支出</t>
  </si>
  <si>
    <t xml:space="preserve">    其他教育支出</t>
  </si>
  <si>
    <t>科学技术支出</t>
  </si>
  <si>
    <t xml:space="preserve">  科学技术管理事务</t>
  </si>
  <si>
    <t xml:space="preserve">  技术研究与开发</t>
  </si>
  <si>
    <t xml:space="preserve">    其他技术研究与开发支出</t>
  </si>
  <si>
    <t xml:space="preserve">  社会科学</t>
  </si>
  <si>
    <t xml:space="preserve">    社会科学研究机构</t>
  </si>
  <si>
    <t xml:space="preserve">  科学技术普及</t>
  </si>
  <si>
    <t xml:space="preserve">    机构运行（科学技术普及）</t>
  </si>
  <si>
    <t xml:space="preserve">  其他科学技术支出</t>
  </si>
  <si>
    <t xml:space="preserve">    其他科学技术支出</t>
  </si>
  <si>
    <t>文化旅游体育与传媒支出</t>
  </si>
  <si>
    <t xml:space="preserve">  文化和旅游</t>
  </si>
  <si>
    <t xml:space="preserve">    行政运行（文化）</t>
  </si>
  <si>
    <t xml:space="preserve">    图书馆</t>
  </si>
  <si>
    <t xml:space="preserve">    文化展示及纪念机构</t>
  </si>
  <si>
    <t xml:space="preserve">    群众文化</t>
  </si>
  <si>
    <t xml:space="preserve">    旅游宣传</t>
  </si>
  <si>
    <t xml:space="preserve">    其他文化和旅游支出</t>
  </si>
  <si>
    <t xml:space="preserve">  文物</t>
  </si>
  <si>
    <t xml:space="preserve">    文物保护</t>
  </si>
  <si>
    <t xml:space="preserve">    博物馆</t>
  </si>
  <si>
    <t xml:space="preserve">  体育</t>
  </si>
  <si>
    <t xml:space="preserve">    群众体育</t>
  </si>
  <si>
    <t xml:space="preserve">    其他体育支出</t>
  </si>
  <si>
    <t xml:space="preserve">  新闻出版电影</t>
  </si>
  <si>
    <t xml:space="preserve">    电影</t>
  </si>
  <si>
    <t xml:space="preserve">  广播电视</t>
  </si>
  <si>
    <t xml:space="preserve">    广播电视事务</t>
  </si>
  <si>
    <t xml:space="preserve">    其他广播电视支出</t>
  </si>
  <si>
    <t xml:space="preserve">  其他文化旅游体育与传媒支出</t>
  </si>
  <si>
    <t xml:space="preserve">    宣传文化发展专项支出</t>
  </si>
  <si>
    <t xml:space="preserve">    其他文化旅游体育与传媒支出</t>
  </si>
  <si>
    <t>社会保障和就业支出</t>
  </si>
  <si>
    <t xml:space="preserve">  人力资源和社会保障管理事务</t>
  </si>
  <si>
    <t xml:space="preserve">    行政运行（人力资源和社会保障管理事务）</t>
  </si>
  <si>
    <t xml:space="preserve">    劳动保障监察</t>
  </si>
  <si>
    <t xml:space="preserve">    社会保险业务管理事务</t>
  </si>
  <si>
    <t xml:space="preserve">    信息化建设（人力资源和社会保障管理事务）</t>
  </si>
  <si>
    <t xml:space="preserve">    社会保险经办机构</t>
  </si>
  <si>
    <t xml:space="preserve">    劳动人事争议调解仲裁</t>
  </si>
  <si>
    <t xml:space="preserve">    其他人力资源和社会保障管理事务支出</t>
  </si>
  <si>
    <t xml:space="preserve">  民政管理事务</t>
  </si>
  <si>
    <t xml:space="preserve">    行政运行（民政管理事务）</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</si>
  <si>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</si>
  <si>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</si>
  <si>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</si>
  <si>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</si>
  <si>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</si>
  <si>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</si>
  <si>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</si>
  <si>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</si>
  <si>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</si>
  <si>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</si>
  <si>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</si>
  <si>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就业补助</t>
  </si>
  <si>
    <t xml:space="preserve">    就业见习补贴</t>
  </si>
  <si>
    <t xml:space="preserve">    促进创业补贴</t>
  </si>
  <si>
    <t xml:space="preserve">    其他就业补助支出</t>
  </si>
  <si>
    <t xml:space="preserve">  抚恤</t>
  </si>
  <si>
    <t xml:space="preserve">    死亡抚恤</t>
  </si>
  <si>
    <t xml:space="preserve">    在乡复员、退伍军人生活补助</t>
  </si>
  <si>
    <t xml:space="preserve">    义务兵优待</t>
  </si>
  <si>
    <t xml:space="preserve">    农村籍退役士兵老年生活补助</t>
  </si>
  <si>
    <t xml:space="preserve">    褒扬纪念</t>
  </si>
  <si>
    <t xml:space="preserve">    其他优抚支出</t>
  </si>
  <si>
    <t xml:space="preserve">  退役安置</t>
  </si>
  <si>
    <t xml:space="preserve">    退役士兵安置</t>
  </si>
  <si>
    <t xml:space="preserve">    军队移交政府的离退休人员安置</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</si>
  <si>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</si>
  <si>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</si>
  <si>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</si>
  <si>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</si>
  <si>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</si>
  <si>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</si>
  <si>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</si>
  <si>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残疾人事业</t>
  </si>
  <si>
    <t xml:space="preserve">    行政运行（残疾人事业）</t>
  </si>
  <si>
    <t xml:space="preserve">    残疾人康复</t>
  </si>
  <si>
    <t xml:space="preserve">    残疾人就业</t>
  </si>
  <si>
    <t xml:space="preserve">    残疾人生活和护理补贴</t>
  </si>
  <si>
    <t xml:space="preserve">    其他残疾人事业支出</t>
  </si>
  <si>
    <t xml:space="preserve">  红十字事业</t>
  </si>
  <si>
    <t xml:space="preserve">    行政运行（红十字事业）</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</si>
  <si>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</si>
  <si>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</si>
  <si>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</si>
  <si>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</si>
  <si>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</si>
  <si>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</si>
  <si>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</si>
  <si>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</si>
  <si>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</si>
  <si>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</si>
  <si>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</si>
  <si>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</si>
  <si>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</si>
  <si>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</si>
  <si>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财政对其他社会保险基金的补助</t>
  </si>
  <si>
    <t xml:space="preserve">    其他财政对社会保险基金的补助</t>
  </si>
  <si>
    <t xml:space="preserve">  退役军人管理事务</t>
  </si>
  <si>
    <t xml:space="preserve">    行政运行（退役军人管理事务）</t>
  </si>
  <si>
    <t xml:space="preserve">    拥军优属</t>
  </si>
  <si>
    <t xml:space="preserve">    事业运行（退役军人管理事务）</t>
  </si>
  <si>
    <t xml:space="preserve">    其他退役军人事务管理支出</t>
  </si>
  <si>
    <t xml:space="preserve">  其他社会保障和就业支出</t>
  </si>
  <si>
    <t xml:space="preserve">    其他社会保障和就业支出</t>
  </si>
  <si>
    <t>卫生健康支出</t>
  </si>
  <si>
    <t xml:space="preserve">  卫生健康管理事务</t>
  </si>
  <si>
    <t xml:space="preserve">    行政运行（医疗卫生管理事务）</t>
  </si>
  <si>
    <t xml:space="preserve">  公立医院</t>
  </si>
  <si>
    <t xml:space="preserve">    综合医院</t>
  </si>
  <si>
    <t xml:space="preserve">    中医（民族）医院</t>
  </si>
  <si>
    <t xml:space="preserve">    精神病医院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</si>
  <si>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</si>
  <si>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</si>
  <si>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</si>
  <si>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</si>
  <si>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</si>
  <si>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</si>
  <si>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</si>
  <si>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</si>
  <si>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</si>
  <si>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</si>
  <si>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</si>
  <si>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其他公共卫生支出</t>
  </si>
  <si>
    <t xml:space="preserve">  中医药</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</si>
  <si>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</si>
  <si>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</si>
  <si>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</si>
  <si>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</si>
  <si>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</si>
  <si>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</si>
  <si>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</si>
  <si>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</si>
  <si>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</si>
  <si>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</si>
  <si>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医疗救助</t>
  </si>
  <si>
    <t xml:space="preserve">    城乡医疗救助</t>
  </si>
  <si>
    <t xml:space="preserve">  优抚对象医疗</t>
  </si>
  <si>
    <t xml:space="preserve">    优抚对象医疗补助</t>
  </si>
  <si>
    <t xml:space="preserve">    其他优抚对象医疗支出</t>
  </si>
  <si>
    <t xml:space="preserve">  老龄卫生健康事务</t>
  </si>
  <si>
    <t xml:space="preserve">    老龄卫生健康事务</t>
  </si>
  <si>
    <t xml:space="preserve">  中医药事务</t>
  </si>
  <si>
    <t xml:space="preserve">    中医（民族医）药专项</t>
  </si>
  <si>
    <t xml:space="preserve">  其他卫生健康支出</t>
  </si>
  <si>
    <t xml:space="preserve">    其他卫生健康支出</t>
  </si>
  <si>
    <t>节能环保支出</t>
  </si>
  <si>
    <t xml:space="preserve">  污染防治</t>
  </si>
  <si>
    <t xml:space="preserve">    水体</t>
  </si>
  <si>
    <t xml:space="preserve">    其他污染防治支出</t>
  </si>
  <si>
    <t xml:space="preserve">  自然生态保护</t>
  </si>
  <si>
    <t xml:space="preserve">    生态保护</t>
  </si>
  <si>
    <t xml:space="preserve">  能源节约利用</t>
  </si>
  <si>
    <t xml:space="preserve">    能源节约利用</t>
  </si>
  <si>
    <t xml:space="preserve">    其他节能环保支出</t>
  </si>
  <si>
    <t>城乡社区支出</t>
  </si>
  <si>
    <t xml:space="preserve">  城乡社区管理事务</t>
  </si>
  <si>
    <t xml:space="preserve">    行政运行（城乡社区管理事务）</t>
  </si>
  <si>
    <t xml:space="preserve">    城管执法</t>
  </si>
  <si>
    <t xml:space="preserve">    工程建设标准规范编制与监管</t>
  </si>
  <si>
    <t xml:space="preserve">    工程建设管理</t>
  </si>
  <si>
    <t xml:space="preserve">    市政公用行业市场监管</t>
  </si>
  <si>
    <t xml:space="preserve">    其他城乡社区管理事务支出</t>
  </si>
  <si>
    <t xml:space="preserve">  城乡社区规划与管理</t>
  </si>
  <si>
    <t xml:space="preserve">    城乡社区规划与管理</t>
  </si>
  <si>
    <t xml:space="preserve">  城乡社区公共设施</t>
  </si>
  <si>
    <t xml:space="preserve">    其他城乡社区公共设施支出</t>
  </si>
  <si>
    <t xml:space="preserve">  城乡社区环境卫生</t>
  </si>
  <si>
    <t xml:space="preserve">    城乡社区环境卫生</t>
  </si>
  <si>
    <t xml:space="preserve">  其他城乡社区支出</t>
  </si>
  <si>
    <t xml:space="preserve">    其他城乡社区支出</t>
  </si>
  <si>
    <t>农林水支出</t>
  </si>
  <si>
    <t xml:space="preserve">  农业农村</t>
  </si>
  <si>
    <t xml:space="preserve">    行政运行（农业农村）</t>
  </si>
  <si>
    <t xml:space="preserve">    事业运行（农业农村）</t>
  </si>
  <si>
    <t xml:space="preserve">    科技转化与推广服务</t>
  </si>
  <si>
    <t xml:space="preserve">    病虫害控制</t>
  </si>
  <si>
    <t xml:space="preserve">    农产品质量安全</t>
  </si>
  <si>
    <t xml:space="preserve">    执法监管</t>
  </si>
  <si>
    <t xml:space="preserve">    统计监测与信息服务</t>
  </si>
  <si>
    <t xml:space="preserve">    农业生产发展</t>
  </si>
  <si>
    <t xml:space="preserve">    农村社会事业</t>
  </si>
  <si>
    <t xml:space="preserve">    农业资源保护修复与利用</t>
  </si>
  <si>
    <t xml:space="preserve">    农村道路建设</t>
  </si>
  <si>
    <t xml:space="preserve">    农田建设</t>
  </si>
  <si>
    <t xml:space="preserve">    对高校毕业生到基层任职补助</t>
  </si>
  <si>
    <t xml:space="preserve">    其他农业农村支出</t>
  </si>
  <si>
    <t xml:space="preserve">  林业和草原</t>
  </si>
  <si>
    <t xml:space="preserve">    行政运行（林业和草原）</t>
  </si>
  <si>
    <t xml:space="preserve">    一般行政管理事务（林业和草原）</t>
  </si>
  <si>
    <t xml:space="preserve">    事业机构（林业和草原）</t>
  </si>
  <si>
    <t xml:space="preserve">    森林资源管理</t>
  </si>
  <si>
    <t xml:space="preserve">    森林资源培育</t>
  </si>
  <si>
    <t xml:space="preserve">    森林生态效益补偿</t>
  </si>
  <si>
    <t xml:space="preserve">    动植物保护</t>
  </si>
  <si>
    <t xml:space="preserve">    林业草原防灾减灾</t>
  </si>
  <si>
    <t xml:space="preserve">    行业业务管理</t>
  </si>
  <si>
    <t xml:space="preserve">    其他林业和草原支出</t>
  </si>
  <si>
    <t xml:space="preserve">  水利</t>
  </si>
  <si>
    <t xml:space="preserve">    行政运行（水利）</t>
  </si>
  <si>
    <t xml:space="preserve">    水土保持</t>
  </si>
  <si>
    <t xml:space="preserve">    水质监测</t>
  </si>
  <si>
    <t xml:space="preserve">    农村水利</t>
  </si>
  <si>
    <t xml:space="preserve">    江河湖库水系综合整治</t>
  </si>
  <si>
    <t xml:space="preserve">    其他水利支出</t>
  </si>
  <si>
    <t xml:space="preserve">  巩固脱贫衔接乡村振兴</t>
  </si>
  <si>
    <t xml:space="preserve">    贷款奖补和贴息</t>
  </si>
  <si>
    <t xml:space="preserve">    其他巩固脱贫衔接乡村振兴支出</t>
  </si>
  <si>
    <t xml:space="preserve">  农村综合改革</t>
  </si>
  <si>
    <t xml:space="preserve">    对村级公益事业建设的补助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</si>
  <si>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</si>
  <si>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</si>
  <si>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</si>
  <si>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</si>
  <si>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</si>
  <si>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农业保险保费补贴</t>
  </si>
  <si>
    <t xml:space="preserve">  其他农林水支出</t>
  </si>
  <si>
    <t xml:space="preserve">    其他农林水支出</t>
  </si>
  <si>
    <t>交通运输支出</t>
  </si>
  <si>
    <t xml:space="preserve">  公路水路运输</t>
  </si>
  <si>
    <t xml:space="preserve">    行政运行（公路水路运输）</t>
  </si>
  <si>
    <t xml:space="preserve">    公路建设</t>
  </si>
  <si>
    <t xml:space="preserve">    公路养护（公路水路运输）</t>
  </si>
  <si>
    <t xml:space="preserve">    公路运输管理</t>
  </si>
  <si>
    <t xml:space="preserve">    其他公路水路运输支出</t>
  </si>
  <si>
    <t xml:space="preserve">  车辆购置税支出</t>
  </si>
  <si>
    <t xml:space="preserve">    车辆购置税用于公路等基础设施建设支出</t>
  </si>
  <si>
    <t xml:space="preserve">  其他交通运输支出</t>
  </si>
  <si>
    <t xml:space="preserve">    公共交通运营补助</t>
  </si>
  <si>
    <t xml:space="preserve">    其他交通运输支出</t>
  </si>
  <si>
    <t>资源勘探工业信息等支出</t>
  </si>
  <si>
    <t xml:space="preserve">  国有资产监管</t>
  </si>
  <si>
    <t xml:space="preserve">    其他国有资产监管支出</t>
  </si>
  <si>
    <t>商业服务业等支出</t>
  </si>
  <si>
    <t xml:space="preserve">  商业流通事务</t>
  </si>
  <si>
    <t xml:space="preserve">    行政运行（商业流通事务）</t>
  </si>
  <si>
    <t xml:space="preserve">    其他商业流通事务支出</t>
  </si>
  <si>
    <t xml:space="preserve">  涉外发展服务支出</t>
  </si>
  <si>
    <t xml:space="preserve">    其他涉外发展服务支出</t>
  </si>
  <si>
    <t xml:space="preserve">    其他商业服务业等支出</t>
  </si>
  <si>
    <t>自然资源海洋气象等支出</t>
  </si>
  <si>
    <t xml:space="preserve">  自然资源事务</t>
  </si>
  <si>
    <t xml:space="preserve">    行政运行（自然资源事务）</t>
  </si>
  <si>
    <t xml:space="preserve">    自然资源规划及管理</t>
  </si>
  <si>
    <t xml:space="preserve">    自然资源利用与保护</t>
  </si>
  <si>
    <t xml:space="preserve">    事业运行（自然资源事务）</t>
  </si>
  <si>
    <t xml:space="preserve">    其他自然资源事务支出</t>
  </si>
  <si>
    <t xml:space="preserve">  气象事务</t>
  </si>
  <si>
    <t xml:space="preserve">    气象事业机构</t>
  </si>
  <si>
    <t xml:space="preserve">    气象预报预测</t>
  </si>
  <si>
    <t xml:space="preserve">    其他气象事务支出</t>
  </si>
  <si>
    <t xml:space="preserve">  其他自然资源海洋气象等支出</t>
  </si>
  <si>
    <t xml:space="preserve">    其他自然资源海洋气象等支出</t>
  </si>
  <si>
    <t>住房保障支出</t>
  </si>
  <si>
    <t xml:space="preserve">  保障性安居工程支出</t>
  </si>
  <si>
    <t xml:space="preserve">    农村危房改造</t>
  </si>
  <si>
    <t xml:space="preserve">    公共租赁住房</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</si>
  <si>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</si>
  <si>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</si>
  <si>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</si>
  <si>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</si>
  <si>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</si>
  <si>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</si>
  <si>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粮油物资储备支出</t>
  </si>
  <si>
    <t xml:space="preserve">  粮油物资事务</t>
  </si>
  <si>
    <t xml:space="preserve">    粮食风险基金</t>
  </si>
  <si>
    <t xml:space="preserve">    其他粮油物资事务支出</t>
  </si>
  <si>
    <t xml:space="preserve">  重要商品储备</t>
  </si>
  <si>
    <t xml:space="preserve">    化肥储备</t>
  </si>
  <si>
    <t>灾害防治及应急管理支出</t>
  </si>
  <si>
    <t xml:space="preserve">  应急管理事务</t>
  </si>
  <si>
    <t xml:space="preserve">    行政运行（应急管理事务）</t>
  </si>
  <si>
    <t xml:space="preserve">    灾害风险防治</t>
  </si>
  <si>
    <t xml:space="preserve">    应急管理</t>
  </si>
  <si>
    <t xml:space="preserve">    事业运行（应急管理事务）</t>
  </si>
  <si>
    <t xml:space="preserve">    其他应急管理支出</t>
  </si>
  <si>
    <t xml:space="preserve">  消防救援事务</t>
  </si>
  <si>
    <t xml:space="preserve">    消防应急救援</t>
  </si>
  <si>
    <t xml:space="preserve">    其他消防救援事务支出</t>
  </si>
  <si>
    <t xml:space="preserve">  地震事务</t>
  </si>
  <si>
    <t xml:space="preserve">    行政运行（地震事务）</t>
  </si>
  <si>
    <t xml:space="preserve">    地震监测</t>
  </si>
  <si>
    <t xml:space="preserve">    地震预测预报</t>
  </si>
  <si>
    <t xml:space="preserve">    地震灾害预防</t>
  </si>
  <si>
    <t xml:space="preserve">    其他地震事务支出</t>
  </si>
  <si>
    <t xml:space="preserve">  自然灾害防治</t>
  </si>
  <si>
    <t xml:space="preserve">    地质灾害预防</t>
  </si>
  <si>
    <t xml:space="preserve">  自然灾害救灾及恢复重建支出</t>
  </si>
  <si>
    <t xml:space="preserve">    自然灾害救灾补助</t>
  </si>
  <si>
    <t xml:space="preserve">    其他自然灾害救灾及恢复重建支出</t>
  </si>
  <si>
    <t>预备费</t>
  </si>
  <si>
    <t xml:space="preserve">  预备费</t>
  </si>
  <si>
    <t xml:space="preserve">    预备费</t>
  </si>
  <si>
    <t>其他支出</t>
  </si>
  <si>
    <t xml:space="preserve">  其他支出</t>
  </si>
  <si>
    <t xml:space="preserve">    其他支出</t>
  </si>
  <si>
    <t>债务付息支出</t>
  </si>
  <si>
    <t xml:space="preserve">  地方政府一般债务付息支出</t>
  </si>
  <si>
    <t xml:space="preserve">    地方政府向国际组织借款付息支出</t>
  </si>
  <si>
    <t xml:space="preserve">    地方政府其他一般债务付息支出</t>
  </si>
  <si>
    <t xml:space="preserve">      返还性支出</t>
  </si>
  <si>
    <t xml:space="preserve">      一般性转移支付支出</t>
  </si>
  <si>
    <t xml:space="preserve">      专项转移支付支出</t>
  </si>
  <si>
    <t>备注：各级财政部门在依法公开政府预决算时，对涉密信息不予公开。部分内容涉密的，在确保安全的前提下，按照以下原则处理：（一）同一功能分类款级科目下，大部分项级科目涉密的，仅公开到该款级科目；（二）同一功能分类类级科目下，大部分款级科目涉密的，仅公开到该类级科目；（三）个别功能分类款级科目或项级科目涉密的，除不公开该涉密科目外，同一级次的“其他支出”科目也不公开。</t>
  </si>
  <si>
    <t>附表1-5</t>
  </si>
  <si>
    <t>2025年度本级一般公共预算支出经济分类情况表</t>
  </si>
  <si>
    <t>项   目</t>
  </si>
  <si>
    <t>合  计</t>
  </si>
  <si>
    <t>一、机关工资福利支出</t>
  </si>
  <si>
    <t>二、机关商品和服务支出</t>
  </si>
  <si>
    <t>三、机关资本性支出（一）</t>
  </si>
  <si>
    <t>四、机关资本性支出（二）</t>
  </si>
  <si>
    <t>五、对事业单位经常性补助</t>
  </si>
  <si>
    <t>六、对事业单位资本性补助</t>
  </si>
  <si>
    <t>七、对企业补助</t>
  </si>
  <si>
    <t>八、对企业资本性支出</t>
  </si>
  <si>
    <t>九、对个人和家庭的补助</t>
  </si>
  <si>
    <t>十、对社会保障基金补助</t>
  </si>
  <si>
    <t>十一、债务利息及费用支出</t>
  </si>
  <si>
    <t>十二、债务还本支出</t>
  </si>
  <si>
    <t>十三、转移性支出</t>
  </si>
  <si>
    <t>十四、预备费及预留</t>
  </si>
  <si>
    <t>十五、其他支出</t>
  </si>
  <si>
    <t>附表1-6</t>
  </si>
  <si>
    <t>2025年度本级一般公共预算基本支出经济分类情况表</t>
  </si>
  <si>
    <t>合   计</t>
  </si>
  <si>
    <t>工资奖金津补贴</t>
  </si>
  <si>
    <t>社会保障缴费</t>
  </si>
  <si>
    <t>住房公积金</t>
  </si>
  <si>
    <t>其他工资福利支出</t>
  </si>
  <si>
    <t>办公经费</t>
  </si>
  <si>
    <t>会议费</t>
  </si>
  <si>
    <t>培训费</t>
  </si>
  <si>
    <t>专用材料购置费</t>
  </si>
  <si>
    <t>委托业务费</t>
  </si>
  <si>
    <t>公务接待费</t>
  </si>
  <si>
    <t>因公出国（境）费用</t>
  </si>
  <si>
    <t>公务用车运行维护费</t>
  </si>
  <si>
    <t>维修（护）费</t>
  </si>
  <si>
    <t>其他商品和服务支出</t>
  </si>
  <si>
    <t>房屋建筑物购建</t>
  </si>
  <si>
    <t>基础设施建设</t>
  </si>
  <si>
    <t>公务用车购置</t>
  </si>
  <si>
    <t>土地征迁补偿和安置支出</t>
  </si>
  <si>
    <t>设备购置</t>
  </si>
  <si>
    <t>大型修缮</t>
  </si>
  <si>
    <t>其他资本性支出</t>
  </si>
  <si>
    <t>工资福利支出</t>
  </si>
  <si>
    <t>商品和服务支出</t>
  </si>
  <si>
    <t>其他对事业单位补助</t>
  </si>
  <si>
    <t>资本性支出（一）</t>
  </si>
  <si>
    <t>资本性支出（二）</t>
  </si>
  <si>
    <t>费用补贴</t>
  </si>
  <si>
    <t>利息补贴</t>
  </si>
  <si>
    <t>其他对企业补助</t>
  </si>
  <si>
    <t>对企业资本性支出（一）</t>
  </si>
  <si>
    <t>对企业资本性支出（二）</t>
  </si>
  <si>
    <t>社会福利和救助</t>
  </si>
  <si>
    <t>助学金</t>
  </si>
  <si>
    <t>个人农业生产补贴</t>
  </si>
  <si>
    <t>离退休费</t>
  </si>
  <si>
    <t>其他对个人和家庭补助</t>
  </si>
  <si>
    <t>对社会保险基金补助</t>
  </si>
  <si>
    <t>补充全国社会保障基金</t>
  </si>
  <si>
    <t>国内债务付息</t>
  </si>
  <si>
    <t>国外债务付息</t>
  </si>
  <si>
    <t>国内债务发行费用</t>
  </si>
  <si>
    <t>国外债务发行费用</t>
  </si>
  <si>
    <t>国内债务还本</t>
  </si>
  <si>
    <t>国外债务还本</t>
  </si>
  <si>
    <t>上下级政府间转移性支出</t>
  </si>
  <si>
    <t>援助其他地区支出</t>
  </si>
  <si>
    <t>债务转贷</t>
  </si>
  <si>
    <t>调出资金</t>
  </si>
  <si>
    <t>预留</t>
  </si>
  <si>
    <t>赠与</t>
  </si>
  <si>
    <t>国家赔偿费用支出</t>
  </si>
  <si>
    <t>对民间非营利组织和群众性自治组织补贴</t>
  </si>
  <si>
    <t>附表1-7</t>
  </si>
  <si>
    <t>2025年度一般公共预算对下税收返还和转移支付预算表（分项目）</t>
  </si>
  <si>
    <t> 单位：万元</t>
  </si>
  <si>
    <t>项目</t>
  </si>
  <si>
    <t>金额</t>
  </si>
  <si>
    <t>一、税收返还</t>
  </si>
  <si>
    <t>1.增值税和消费税税收返还支出</t>
  </si>
  <si>
    <t>2.所得税基数返还支出</t>
  </si>
  <si>
    <t>3.成品油税费改革税收返还支出</t>
  </si>
  <si>
    <t>二、一般性转移支付</t>
  </si>
  <si>
    <t>1.体制补助支出</t>
  </si>
  <si>
    <t>2.均衡性转移支付支出</t>
  </si>
  <si>
    <t>3.革命老区及边疆地区转移支付支出</t>
  </si>
  <si>
    <t>4.县级基本财力保障机制奖补资金支出</t>
  </si>
  <si>
    <t>5.结算补助支出</t>
  </si>
  <si>
    <t>6.成品油税费改革转移支付补助支出</t>
  </si>
  <si>
    <t>7.基层公检法司转移支付支出</t>
  </si>
  <si>
    <t>8.城乡义务教育转移支付支出</t>
  </si>
  <si>
    <t>9.基本养老金转移支付支出</t>
  </si>
  <si>
    <t>10.新型农村合作医疗等转移支付支出</t>
  </si>
  <si>
    <t>11.农村综合改革转移支付支出</t>
  </si>
  <si>
    <t>12.产粮（油）大县奖励资金支出</t>
  </si>
  <si>
    <t>13.重点生态功能区转移支付支出</t>
  </si>
  <si>
    <t>14.固定数额补助支出</t>
  </si>
  <si>
    <t>15.其他一般性转移支付支出</t>
  </si>
  <si>
    <t>三、专项转移支付</t>
  </si>
  <si>
    <t>1.一般公共服务支出</t>
  </si>
  <si>
    <t xml:space="preserve">   其中：××项目  …………</t>
  </si>
  <si>
    <t>2.国防支出</t>
  </si>
  <si>
    <t>3.公共安全支出</t>
  </si>
  <si>
    <t>4.教育支出</t>
  </si>
  <si>
    <t>5.科学技术支出</t>
  </si>
  <si>
    <t>6.文化体育与传媒支出</t>
  </si>
  <si>
    <t>7.社会保障和就业支出</t>
  </si>
  <si>
    <t>8.医疗卫生与计划生育支出</t>
  </si>
  <si>
    <t>9.节能环保支出</t>
  </si>
  <si>
    <t>10.城乡社区支出</t>
  </si>
  <si>
    <t>11.农林水支出</t>
  </si>
  <si>
    <t>12.交通运输支出</t>
  </si>
  <si>
    <t>13.资源勘探信息等支出</t>
  </si>
  <si>
    <t>14.商业服务业等支出</t>
  </si>
  <si>
    <t>15.国土海洋气象等支出</t>
  </si>
  <si>
    <t>16.住房保障支出</t>
  </si>
  <si>
    <t>17.粮油物资储备支出</t>
  </si>
  <si>
    <t>18.国债还本付息支出</t>
  </si>
  <si>
    <t>19.其他支出</t>
  </si>
  <si>
    <t xml:space="preserve">      其中：××项目  …………</t>
  </si>
  <si>
    <t>备注：本县所辖乡镇作为一级预算部门管理，未单独编制政府预算，为此未有一般公共预算对下税收返还和转移支付预算数据。</t>
  </si>
  <si>
    <t>附表1-8</t>
  </si>
  <si>
    <t>2025年度一般公共预算对下税收返还和转移支付预算表（分地区）</t>
  </si>
  <si>
    <t>地    区</t>
  </si>
  <si>
    <t>小计</t>
  </si>
  <si>
    <t>税收返还</t>
  </si>
  <si>
    <t>一般性转移支付</t>
  </si>
  <si>
    <t>专项转移支付</t>
  </si>
  <si>
    <t>××地区</t>
  </si>
  <si>
    <t>未落实到地区数</t>
  </si>
  <si>
    <t>说明：本县所辖乡镇作为一级预算部门管理，未单独编制政府预算，为此未有一般公共预算对下税收返还和转移支付预算数据。</t>
  </si>
  <si>
    <t>附表1-9</t>
  </si>
  <si>
    <t>2025年度本级一般公共预算“三公”经费支出预算表</t>
  </si>
  <si>
    <t>合计</t>
  </si>
  <si>
    <t>1、因公出国（境）费用</t>
  </si>
  <si>
    <t>2、公务接待费</t>
  </si>
  <si>
    <t>3、公务用车购置及运行费</t>
  </si>
  <si>
    <t>其中：（1）公务用车运行费</t>
  </si>
  <si>
    <t xml:space="preserve">      （2）公务用车购置费</t>
  </si>
  <si>
    <t>备注：</t>
  </si>
  <si>
    <t xml:space="preserve">1.按照党中央、国务院有关文件及部门预算管理有关规定，“三公”经费包括因公出国（境）费、公务用车购置及运行费和公务接待费。（1）因公出国（境）费，指单位工作人员公务出国（境）的国际旅费、国外城市间交通费、住宿费、伙食费、培训费、公杂费等支出。（2）公务用车购置及运行费，指单位公务用车购置费(含车辆购置税、牌照费)及燃料费、维修费、过桥过路费、保险费、安全奖励费用等支出，公务用车指车改后单位按规定保留的用于履行公务的机动车辆，包括领导干部用车、一般公务用车和执法执勤用车等。（3）公务接待费，指单位按规定开支的各类公务接待（含外宾接待）费用。     </t>
  </si>
  <si>
    <t>2.经汇总，2025年永泰县使用一般公共预算拨款安排的“三公”经费预算数为1004万元，同比上年预算数减少50万元，主要是贯彻落实中央有关政府要带头过“紧日子”要求，从严安排县级“三公”经费预算。其中，因公出国（境）经费10万元，比上年预算增加10万元，主要是县领导可能会根据省市安排出访，预留经费；公务接待费371万元，与上年预算数相比下降9.95%；公务用车购置经费60万元，比上年预算增加60万元，主要是机关事务中心车辆已达到报废年限，车龄久，故障高存在安全隐患，需购置新车更换；公务用车运行经费563万元，与上年预算数相比下降12.31%。“三公”经费预算下降的主要原因是严格依据八项规定厉行节约以及压减一般性支出形成减少。</t>
  </si>
  <si>
    <t>附表1-10</t>
  </si>
  <si>
    <t>2025年度政府性基金收入预算表</t>
  </si>
  <si>
    <t>项      目</t>
  </si>
  <si>
    <t>非税收入</t>
  </si>
  <si>
    <t xml:space="preserve">   政府性基金收入</t>
  </si>
  <si>
    <t xml:space="preserve">      港口建设费收入</t>
  </si>
  <si>
    <t xml:space="preserve">      国家电影事业发展专项资金收入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</si>
  <si>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</si>
  <si>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</si>
  <si>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</si>
  <si>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</si>
  <si>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</si>
  <si>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城市基础设施配套费收入</t>
  </si>
  <si>
    <t xml:space="preserve">      小型水库移民扶助基金收入</t>
  </si>
  <si>
    <t xml:space="preserve">      国家重大水利工程建设基金收入</t>
  </si>
  <si>
    <t xml:space="preserve">      污水处理费收入</t>
  </si>
  <si>
    <t xml:space="preserve">      彩票发行机构和彩票销售机构的业务费用</t>
  </si>
  <si>
    <t xml:space="preserve">      其他政府性基金收入</t>
  </si>
  <si>
    <t>本年收入小计</t>
  </si>
  <si>
    <t>债务收入</t>
  </si>
  <si>
    <t>转移性收入</t>
  </si>
  <si>
    <t xml:space="preserve">      上级补助收入</t>
  </si>
  <si>
    <t xml:space="preserve">      下级上解收入</t>
  </si>
  <si>
    <t xml:space="preserve">      上年结余收入</t>
  </si>
  <si>
    <t xml:space="preserve">      调入资金</t>
  </si>
  <si>
    <t xml:space="preserve">      债务转贷收入 </t>
  </si>
  <si>
    <t>附表1-11</t>
  </si>
  <si>
    <t>2025年度政府性基金支出预算表</t>
  </si>
  <si>
    <t>一、文化体育与传媒支出</t>
  </si>
  <si>
    <t>二、社会保障和就业支出</t>
  </si>
  <si>
    <t>三、节能环保支出</t>
  </si>
  <si>
    <t>四、城乡社区支出</t>
  </si>
  <si>
    <t>五、农林水支出</t>
  </si>
  <si>
    <t>六、交通运输支出</t>
  </si>
  <si>
    <t>七、资源勘探信息等支出</t>
  </si>
  <si>
    <t>八、商业服务业等支出</t>
  </si>
  <si>
    <t>九、其他支出</t>
  </si>
  <si>
    <t>十、债务付息支出</t>
  </si>
  <si>
    <t>十一、债务发行费用支出</t>
  </si>
  <si>
    <t>本年支出小计</t>
  </si>
  <si>
    <t>补助下级支出</t>
  </si>
  <si>
    <t>上解上级支出</t>
  </si>
  <si>
    <t xml:space="preserve">债务转贷支出 </t>
  </si>
  <si>
    <t>年终结余</t>
  </si>
  <si>
    <t>附表1-12</t>
  </si>
  <si>
    <t>2025年度本级政府性基金收入预算表</t>
  </si>
  <si>
    <t>附表1-13</t>
  </si>
  <si>
    <t>2025年度本级政府性基金支出预算表</t>
  </si>
  <si>
    <t xml:space="preserve">  国家电影事业发展专项资金安排的支出</t>
  </si>
  <si>
    <t xml:space="preserve">    其他国家电影事业发展专项资金支出</t>
  </si>
  <si>
    <t xml:space="preserve">  大中型水库移民后期扶持基金支出</t>
  </si>
  <si>
    <t xml:space="preserve">    移民补助（大中型水库移民后期扶持基金支出）</t>
  </si>
  <si>
    <t xml:space="preserve">  国有土地使用权出让收入安排的支出</t>
  </si>
  <si>
    <t xml:space="preserve">    城市建设支出</t>
  </si>
  <si>
    <t xml:space="preserve">    农村基础设施建设支出</t>
  </si>
  <si>
    <t xml:space="preserve">    土地出让业务支出</t>
  </si>
  <si>
    <t xml:space="preserve">    农业社会事业支出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</si>
  <si>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</si>
  <si>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</si>
  <si>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</si>
  <si>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</si>
  <si>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</si>
  <si>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农业土地开发资金安排的支出</t>
  </si>
  <si>
    <t xml:space="preserve">  城市基础设施配套费安排的支出</t>
  </si>
  <si>
    <t xml:space="preserve">    城市公共设施（城市基础设施配套费安排的支出）</t>
  </si>
  <si>
    <t xml:space="preserve">    城市环境卫生（城市基础设施配套费安排的支出）</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</si>
  <si>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</si>
  <si>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</si>
  <si>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</si>
  <si>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</si>
  <si>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</si>
  <si>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</si>
  <si>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</si>
  <si>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</si>
  <si>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</si>
  <si>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</si>
  <si>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</si>
  <si>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地方政府专项债务付息支出</t>
  </si>
  <si>
    <t xml:space="preserve">    国有土地使用权出让金债务付息支出</t>
  </si>
  <si>
    <t>附表1-14</t>
  </si>
  <si>
    <t>2025年度政府性基金转移支付预算表</t>
  </si>
  <si>
    <t>……</t>
  </si>
  <si>
    <t>备注：本县所辖乡镇作为一级预算部门管理，未单独编制政府预算，为此未有政府性基金对下税收返还和转移支付预算数据。</t>
  </si>
  <si>
    <t>附表1-15</t>
  </si>
  <si>
    <t>2025年度国有资本经营收入预算表</t>
  </si>
  <si>
    <t>一、利润收入</t>
  </si>
  <si>
    <t>二、股利、股息收入</t>
  </si>
  <si>
    <t>三、产权转让收入</t>
  </si>
  <si>
    <t>四、清算收入</t>
  </si>
  <si>
    <t>五、其他国有资本经营预算收入</t>
  </si>
  <si>
    <t xml:space="preserve">    国有资本经营预算转移支付收入</t>
  </si>
  <si>
    <t xml:space="preserve">    上年结转收入</t>
  </si>
  <si>
    <t>附表1-16</t>
  </si>
  <si>
    <t>2025年度国有资本经营支出预算表</t>
  </si>
  <si>
    <t>一、解决历史遗留问题及改革成本支出</t>
  </si>
  <si>
    <t>二、国有企业资本金注入</t>
  </si>
  <si>
    <t>三、国有企业政策性补贴</t>
  </si>
  <si>
    <t>四、金融国有资本经营预算支出</t>
  </si>
  <si>
    <t>五、其他国有资本经营预算支出</t>
  </si>
  <si>
    <t xml:space="preserve">    国有资本经营预算转移支付支出</t>
  </si>
  <si>
    <t xml:space="preserve">    调出资金</t>
  </si>
  <si>
    <t>附表1-17</t>
  </si>
  <si>
    <t>2025年度本级国有资本经营收入预算表</t>
  </si>
  <si>
    <t>福建省永阳国有资本投资集团有限公司（现福建省永泰县产业投资集团有限公司）</t>
  </si>
  <si>
    <t>福建省永泰文化旅游投资有限公司</t>
  </si>
  <si>
    <t>永泰自然来旅行社有限公司</t>
  </si>
  <si>
    <t>永泰县文体产业发展有限公司</t>
  </si>
  <si>
    <t>福建省永泰县旅游总公司</t>
  </si>
  <si>
    <t>福建省嵩口古镇旅游发展有限公司</t>
  </si>
  <si>
    <t>福州市永阳时代研学教育科技有限公司</t>
  </si>
  <si>
    <t>福建省永泰文投信息科技有限公司</t>
  </si>
  <si>
    <t>永泰文投穴利旅游发展有限公司</t>
  </si>
  <si>
    <t>福建省永泰县资产运营集团有限公司</t>
  </si>
  <si>
    <t>永泰县永业投资有限公司</t>
  </si>
  <si>
    <t>永泰县鹤皋投资有限公司</t>
  </si>
  <si>
    <t>永泰县鹤皋电子商务有限公司</t>
  </si>
  <si>
    <t>永泰县鹤皋科技有限公司</t>
  </si>
  <si>
    <t>永泰县鹤皋建设发展有限公司</t>
  </si>
  <si>
    <t>永泰县双溪商贸有限公司</t>
  </si>
  <si>
    <t>福建省永泰县亿好燃料有限公司</t>
  </si>
  <si>
    <t>福建省永泰县液化石油气储灌站</t>
  </si>
  <si>
    <t>永泰县亿盛贸易有限公司</t>
  </si>
  <si>
    <t>福建省永泰县亿丰食品有限公司</t>
  </si>
  <si>
    <t>永泰县青云食品有限公司</t>
  </si>
  <si>
    <t>永泰县永阳食品有限公司</t>
  </si>
  <si>
    <t>永泰县永阳地热资源管理有限公司</t>
  </si>
  <si>
    <t>永泰县电影放映有限公司</t>
  </si>
  <si>
    <t>永泰县物资公司</t>
  </si>
  <si>
    <t>福州物联民用爆破器材有限公司永泰分公司</t>
  </si>
  <si>
    <t>福建省永泰县永阳商业有限公司</t>
  </si>
  <si>
    <t>福建省永泰县永阳医药有限公司</t>
  </si>
  <si>
    <t>福建省永泰县加饭酒厂</t>
  </si>
  <si>
    <t>福建省永泰县粮食购销有限公司</t>
  </si>
  <si>
    <t>福建省永泰县永阳粮食有限公司</t>
  </si>
  <si>
    <t>永泰县城关粮油加工厂</t>
  </si>
  <si>
    <t>福建省永泰县粮食批发商场</t>
  </si>
  <si>
    <t>永泰县永阳后勤服务有限公司</t>
  </si>
  <si>
    <t>永泰县永阳保安服务有限公司</t>
  </si>
  <si>
    <t>永泰县数字投资发展有限公司</t>
  </si>
  <si>
    <t>福建省永泰县劳务派遣有限公司</t>
  </si>
  <si>
    <t>永泰县卫康生物防治有限公司</t>
  </si>
  <si>
    <t>永泰县数字永泰产业园开发有限公司</t>
  </si>
  <si>
    <t>永泰智慧小镇物业管理有限公司</t>
  </si>
  <si>
    <t>福州泰福来餐饮管理有限公司</t>
  </si>
  <si>
    <t>福建省大樟实业有限公司</t>
  </si>
  <si>
    <t>福建省永阳振兴乡村发展集团有限公司</t>
  </si>
  <si>
    <t>永泰县民生水利投资有限公司</t>
  </si>
  <si>
    <t>永泰县国有林业开发有限公司</t>
  </si>
  <si>
    <t>福建省永阳闽宁产融食品有限公司</t>
  </si>
  <si>
    <t>永泰县永融达投资发展有限公司</t>
  </si>
  <si>
    <t>永泰县永阳融资担保有限公司</t>
  </si>
  <si>
    <t>福建省永泰县农业机械公司</t>
  </si>
  <si>
    <t>永泰县盈泰贸易有限公司</t>
  </si>
  <si>
    <t>永泰县裕泰贸易有限公司</t>
  </si>
  <si>
    <t>福建省永泰绿色发展集团有限公司（原福建省永泰文投建设发展有限公司）</t>
  </si>
  <si>
    <t>永泰县城投实业集团有限公司</t>
  </si>
  <si>
    <t>永泰县水电发展有限公司</t>
  </si>
  <si>
    <t>永泰县水利水电勘测设计室</t>
  </si>
  <si>
    <t>永泰县浩宇水利水电工程有限责任公司</t>
  </si>
  <si>
    <t>永泰县嵩阳古镇建设投资有限公司</t>
  </si>
  <si>
    <t>福建永大建筑工程有限公司</t>
  </si>
  <si>
    <t>福建永大建筑劳务有限责任公司</t>
  </si>
  <si>
    <t>永泰县宏盈贸易有限责任公司</t>
  </si>
  <si>
    <t>永泰县永大房地产开发有限公司</t>
  </si>
  <si>
    <t>永泰县城投房屋征收服务中心</t>
  </si>
  <si>
    <t>永泰县葛岭房屋征收服务有限公司</t>
  </si>
  <si>
    <t>永泰县葛岭农业综合发展服务有限公司</t>
  </si>
  <si>
    <t>永泰县城投实业集团荣华物业有限公司</t>
  </si>
  <si>
    <t>永泰县宏盛食品有限责任公司</t>
  </si>
  <si>
    <t>福州市永泰海峡水业有限公司</t>
  </si>
  <si>
    <t>永泰县寸金土地整理开发有限责任公司</t>
  </si>
  <si>
    <t>永泰县川泽供水有限责任公司</t>
  </si>
  <si>
    <t>永泰县北斗农场</t>
  </si>
  <si>
    <t>永泰县城乡建设发展有限公司</t>
  </si>
  <si>
    <t>永泰县永建工程有限公司</t>
  </si>
  <si>
    <t>永泰县交通建设投资有限公司</t>
  </si>
  <si>
    <t>永泰县永阳营林投资发展有限公司</t>
  </si>
  <si>
    <t>福建均泰国际贸易有限公司</t>
  </si>
  <si>
    <t>永泰县东部新城实业有限公司</t>
  </si>
  <si>
    <t>永泰县建筑设计院</t>
  </si>
  <si>
    <t>福建省永泰县供销总公司</t>
  </si>
  <si>
    <t>福建省永泰县产业投资集团有限公司（上缴福建新华发行集团股利分红）</t>
  </si>
  <si>
    <t>永泰县国有林业开发有限公司（国有独资企业产权转让收入）</t>
  </si>
  <si>
    <t xml:space="preserve">  其中：国有控股公司股利、股息收入</t>
  </si>
  <si>
    <t xml:space="preserve">   金融企业股利、股息收入</t>
  </si>
  <si>
    <t xml:space="preserve">   其他国有企业股利、股息收入</t>
  </si>
  <si>
    <t>附表1-18</t>
  </si>
  <si>
    <t>2024年度本级国有资本经营支出预算表</t>
  </si>
  <si>
    <t xml:space="preserve"> 其中：厂办大集体改革支出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</si>
  <si>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</si>
  <si>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</si>
  <si>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</si>
  <si>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</si>
  <si>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</si>
  <si>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</si>
  <si>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离休干部医药补助支出</t>
  </si>
  <si>
    <t>其他解决历史遗留问题及改革成本支出</t>
  </si>
  <si>
    <t xml:space="preserve"> 其中：国有经济结构调整支出</t>
  </si>
  <si>
    <t>公益性设施投资支出</t>
  </si>
  <si>
    <t>前瞻性战略性产业发展支出</t>
  </si>
  <si>
    <t>生态环境保护支出</t>
  </si>
  <si>
    <t>支持科技进步支出</t>
  </si>
  <si>
    <t>保障国有经济安全支出</t>
  </si>
  <si>
    <t>对外投资合作支出</t>
  </si>
  <si>
    <t>其他国有企业资本金注入</t>
  </si>
  <si>
    <t xml:space="preserve"> 其中：国有企业政策性补贴</t>
  </si>
  <si>
    <t xml:space="preserve"> 其中：资本性支出</t>
  </si>
  <si>
    <t xml:space="preserve">       改革性支出</t>
  </si>
  <si>
    <t xml:space="preserve">       其他金融国有资本经营预算支出</t>
  </si>
  <si>
    <t>本年支出合计</t>
  </si>
  <si>
    <t>附表1-19</t>
  </si>
  <si>
    <t>2025年度社会保险基金预算收入表</t>
  </si>
  <si>
    <t>一、企业职工基本养老保险基金收入</t>
  </si>
  <si>
    <t>二、城乡居民基本养老保险基金收入</t>
  </si>
  <si>
    <t>三、机关事业单位基本养老保险基金收入</t>
  </si>
  <si>
    <t>四、职工基本医疗保险基金收入</t>
  </si>
  <si>
    <t>五、居民基本医疗保险基金收入</t>
  </si>
  <si>
    <r>
      <rPr>
        <sz val="11"/>
        <color indexed="8"/>
        <rFont val="Times New Roman"/>
        <charset val="134"/>
      </rPr>
      <t xml:space="preserve"> (</t>
    </r>
    <r>
      <rPr>
        <sz val="11"/>
        <color indexed="8"/>
        <rFont val="宋体"/>
        <charset val="134"/>
      </rPr>
      <t>一</t>
    </r>
    <r>
      <rPr>
        <sz val="11"/>
        <color indexed="8"/>
        <rFont val="Times New Roman"/>
        <charset val="134"/>
      </rPr>
      <t xml:space="preserve">) </t>
    </r>
    <r>
      <rPr>
        <sz val="11"/>
        <color indexed="8"/>
        <rFont val="宋体"/>
        <charset val="134"/>
      </rPr>
      <t>城乡居民基本医疗保险基金收入</t>
    </r>
  </si>
  <si>
    <t>(二) 新型农村合作医疗基金收入</t>
  </si>
  <si>
    <r>
      <rPr>
        <sz val="11"/>
        <color indexed="8"/>
        <rFont val="Times New Roman"/>
        <charset val="134"/>
      </rPr>
      <t xml:space="preserve"> (</t>
    </r>
    <r>
      <rPr>
        <sz val="11"/>
        <color indexed="8"/>
        <rFont val="宋体"/>
        <charset val="134"/>
      </rPr>
      <t>三</t>
    </r>
    <r>
      <rPr>
        <sz val="11"/>
        <color indexed="8"/>
        <rFont val="Times New Roman"/>
        <charset val="134"/>
      </rPr>
      <t xml:space="preserve">) </t>
    </r>
    <r>
      <rPr>
        <sz val="11"/>
        <color indexed="8"/>
        <rFont val="宋体"/>
        <charset val="134"/>
      </rPr>
      <t>城镇居民基本医疗保险基金收入</t>
    </r>
  </si>
  <si>
    <t>六、工伤保险基金收入</t>
  </si>
  <si>
    <t>七、失业保险基金收入</t>
  </si>
  <si>
    <t>八、生育保险基金收入</t>
  </si>
  <si>
    <t>合    计</t>
  </si>
  <si>
    <t>附表1-20</t>
  </si>
  <si>
    <t>2025年度社会保险基金预算支出表</t>
  </si>
  <si>
    <t>一、企业职工基本养老保险基金支出</t>
  </si>
  <si>
    <t>二、城乡居民基本养老保险基金支出</t>
  </si>
  <si>
    <t>三、机关事业单位基本养老保险基金支出</t>
  </si>
  <si>
    <t>四、职工基本医疗保险基金支出</t>
  </si>
  <si>
    <t>五、居民基本医疗保险基金支出</t>
  </si>
  <si>
    <t xml:space="preserve"> (一) 城乡居民基本医疗保险基金支出</t>
  </si>
  <si>
    <t>(二) 新型农村合作医疗基金支出</t>
  </si>
  <si>
    <t xml:space="preserve"> (三) 城镇居民基本医疗保险基金支出</t>
  </si>
  <si>
    <t>六、工伤保险基金支出</t>
  </si>
  <si>
    <t>七、失业保险基金支出</t>
  </si>
  <si>
    <t>八、生育保险基金支出</t>
  </si>
  <si>
    <t>附表1-21</t>
  </si>
  <si>
    <t>2025年度本级社会保险基金预算收入表</t>
  </si>
  <si>
    <t>项　目</t>
  </si>
  <si>
    <t xml:space="preserve">    其中：保险费收入</t>
  </si>
  <si>
    <t xml:space="preserve">          财政补贴收入</t>
  </si>
  <si>
    <t xml:space="preserve">          利息收入</t>
  </si>
  <si>
    <t xml:space="preserve">          其他收入</t>
  </si>
  <si>
    <t xml:space="preserve">          动用上年结余收入</t>
  </si>
  <si>
    <t xml:space="preserve"> (一) 城乡居民基本医疗保险基金收入</t>
  </si>
  <si>
    <t xml:space="preserve"> (三) 城镇居民基本医疗保险基金收入</t>
  </si>
  <si>
    <r>
      <rPr>
        <sz val="11"/>
        <color indexed="8"/>
        <rFont val="Times New Roman"/>
        <charset val="134"/>
      </rPr>
      <t xml:space="preserve">       </t>
    </r>
    <r>
      <rPr>
        <sz val="11"/>
        <color indexed="8"/>
        <rFont val="宋体"/>
        <charset val="134"/>
      </rPr>
      <t>其中：保险费收入</t>
    </r>
  </si>
  <si>
    <r>
      <rPr>
        <sz val="11"/>
        <color indexed="8"/>
        <rFont val="Times New Roman"/>
        <charset val="134"/>
      </rPr>
      <t xml:space="preserve">                  </t>
    </r>
    <r>
      <rPr>
        <sz val="11"/>
        <color indexed="8"/>
        <rFont val="宋体"/>
        <charset val="134"/>
      </rPr>
      <t>财政补贴收入</t>
    </r>
  </si>
  <si>
    <r>
      <rPr>
        <sz val="11"/>
        <color indexed="8"/>
        <rFont val="Times New Roman"/>
        <charset val="134"/>
      </rPr>
      <t xml:space="preserve">                  </t>
    </r>
    <r>
      <rPr>
        <sz val="11"/>
        <color indexed="8"/>
        <rFont val="宋体"/>
        <charset val="134"/>
      </rPr>
      <t>利息收入</t>
    </r>
  </si>
  <si>
    <t>附表1-22</t>
  </si>
  <si>
    <t>2025年度本级社会保险基金预算支出表</t>
  </si>
  <si>
    <t xml:space="preserve">    其中：基本养老金</t>
  </si>
  <si>
    <t xml:space="preserve">          医疗补助金</t>
  </si>
  <si>
    <t xml:space="preserve">          丧葬抚恤补助</t>
  </si>
  <si>
    <t xml:space="preserve">          其他企业职工基本养老保险基金支出</t>
  </si>
  <si>
    <t xml:space="preserve">    其中：基础养老金支出</t>
  </si>
  <si>
    <t xml:space="preserve">          个人账户养老金支出</t>
  </si>
  <si>
    <t xml:space="preserve">          丧葬抚恤补助支出</t>
  </si>
  <si>
    <t xml:space="preserve">          其他城乡居民基本养老保险基金支出</t>
  </si>
  <si>
    <t xml:space="preserve">    其中：基本养老金支出</t>
  </si>
  <si>
    <t xml:space="preserve">          其他机关事业单位基本养老保险基金支出</t>
  </si>
  <si>
    <t xml:space="preserve">    其中：职工基本医疗保险统筹基金</t>
  </si>
  <si>
    <t xml:space="preserve">          职工医疗保险个人账户基金</t>
  </si>
  <si>
    <t xml:space="preserve">          其他职工基本医疗保险基金支出</t>
  </si>
  <si>
    <t xml:space="preserve">    其中：城乡居民基本医疗保险基金医疗待遇支出</t>
  </si>
  <si>
    <t xml:space="preserve">          大病医疗保险支出</t>
  </si>
  <si>
    <t xml:space="preserve">          其他城乡居民基本医疗保险基金支出</t>
  </si>
  <si>
    <t xml:space="preserve">     其中：新型农村合作医疗基金医疗待遇支出</t>
  </si>
  <si>
    <t xml:space="preserve">           大病医疗保险支出</t>
  </si>
  <si>
    <t xml:space="preserve">           其他新型农村合作医疗基金支出</t>
  </si>
  <si>
    <t xml:space="preserve">     其中：城镇居民基本医疗保险基金医疗待遇支出</t>
  </si>
  <si>
    <t xml:space="preserve">           其他城镇居民基本医疗保险基金支出</t>
  </si>
  <si>
    <t xml:space="preserve">    其中：工伤保险待遇支出</t>
  </si>
  <si>
    <t xml:space="preserve">          劳动能力鉴定支出</t>
  </si>
  <si>
    <t xml:space="preserve">          工伤预防费用支出</t>
  </si>
  <si>
    <t xml:space="preserve">          其他工伤保险基金支出</t>
  </si>
  <si>
    <t xml:space="preserve">    其中：失业保险金</t>
  </si>
  <si>
    <t xml:space="preserve">          医疗保险费</t>
  </si>
  <si>
    <t xml:space="preserve">          职业培训和职业介绍补贴</t>
  </si>
  <si>
    <t xml:space="preserve">          其他失业保险基金支出</t>
  </si>
  <si>
    <t xml:space="preserve">    其中：生育医疗费用支出</t>
  </si>
  <si>
    <t xml:space="preserve">          生育津贴支出</t>
  </si>
  <si>
    <t xml:space="preserve">          其他生育保险基金支出</t>
  </si>
  <si>
    <t>附表1-23</t>
  </si>
  <si>
    <t>2025年度本级财政专项资金管理清单目录</t>
  </si>
  <si>
    <t>类级科目名称/专项资金立项名称</t>
  </si>
  <si>
    <t>资金主管部门</t>
  </si>
  <si>
    <t>当年预算安排金额</t>
  </si>
  <si>
    <t>其中：</t>
  </si>
  <si>
    <t>公共财政预算</t>
  </si>
  <si>
    <t>政府性基金
预算</t>
  </si>
  <si>
    <t>三、公共安全支出</t>
  </si>
  <si>
    <t>四、教育支出</t>
  </si>
  <si>
    <t>六、文化旅游体育与传媒支出</t>
  </si>
  <si>
    <t>七、社会保障和就业支出</t>
  </si>
  <si>
    <t>八、卫生健康支出</t>
  </si>
  <si>
    <t>十、城乡社区支出</t>
  </si>
  <si>
    <t>十一、农林水支出</t>
  </si>
  <si>
    <t>十四、自然资源海洋气象等支出</t>
  </si>
  <si>
    <t>十八、其他支出</t>
  </si>
  <si>
    <t>说明：永泰县无设立财政专项资金及对应的项目管理清单</t>
  </si>
  <si>
    <t>附表2-1</t>
  </si>
  <si>
    <t>2024年度政府一般债务余额和限额情况表</t>
  </si>
  <si>
    <t>政府债务余额</t>
  </si>
  <si>
    <t>1. 2023年末一般债务余额</t>
  </si>
  <si>
    <t>外债汇率调整，比上年公开数增加27.64万元。</t>
  </si>
  <si>
    <t>2. 2024年新增一般债务额</t>
  </si>
  <si>
    <t>3. 2024年偿还一般债务本金</t>
  </si>
  <si>
    <t>4. 2024年末一般债务余额</t>
  </si>
  <si>
    <t>政府债务限额</t>
  </si>
  <si>
    <t>1．2023年一般债务限额</t>
  </si>
  <si>
    <t>2．2024年新增一般债务限额</t>
  </si>
  <si>
    <t>3. 调整2024年一般债务限额</t>
  </si>
  <si>
    <t>4．2024年一般债务限额</t>
  </si>
  <si>
    <t>备注：在公开年度政府预算时，公开上年末债务余额和限额情况；在本级人大常委会通过本级预算调整方案（增加债务限额）后，公开本级债务限额情况；在公开年度政府决算时，公开本年债务余额和限额情况。</t>
  </si>
  <si>
    <t>附表2-2</t>
  </si>
  <si>
    <t>2024年度本级政府一般债务余额和限额情况表</t>
  </si>
  <si>
    <t>附表2-3</t>
  </si>
  <si>
    <t>2024年度政府专项债务余额和限额情况表</t>
  </si>
  <si>
    <t>1. 2023年末专项债务余额</t>
  </si>
  <si>
    <t>2. 2024年新增专项债务额</t>
  </si>
  <si>
    <t>3. 2024年偿还专项债务本金</t>
  </si>
  <si>
    <t>4. 2024年末专项债务余额</t>
  </si>
  <si>
    <t>1．2023年专项债务限额</t>
  </si>
  <si>
    <t>2．2024年新增专项债务限额</t>
  </si>
  <si>
    <t>3. 调整2024年专项债务限额</t>
  </si>
  <si>
    <t>4．2024年专项债务限额</t>
  </si>
  <si>
    <t>附表2-4</t>
  </si>
  <si>
    <t>2024年度本级政府专项债务余额和限额情况表</t>
  </si>
</sst>
</file>

<file path=xl/styles.xml><?xml version="1.0" encoding="utf-8"?>
<styleSheet xmlns="http://schemas.openxmlformats.org/spreadsheetml/2006/main">
  <numFmts count="25">
    <numFmt numFmtId="42" formatCode="_ &quot;￥&quot;* #,##0_ ;_ &quot;￥&quot;* \-#,##0_ ;_ &quot;￥&quot;* &quot;-&quot;_ ;_ @_ "/>
    <numFmt numFmtId="176" formatCode="_-* #,##0_-;\-* #,##0_-;_-* &quot;-&quot;_-;_-@_-"/>
    <numFmt numFmtId="177" formatCode="#,##0_ "/>
    <numFmt numFmtId="43" formatCode="_ * #,##0.00_ ;_ * \-#,##0.00_ ;_ * &quot;-&quot;??_ ;_ @_ "/>
    <numFmt numFmtId="178" formatCode="0.0"/>
    <numFmt numFmtId="44" formatCode="_ &quot;￥&quot;* #,##0.00_ ;_ &quot;￥&quot;* \-#,##0.00_ ;_ &quot;￥&quot;* &quot;-&quot;??_ ;_ @_ "/>
    <numFmt numFmtId="179" formatCode="#,##0_);\(#,##0\)"/>
    <numFmt numFmtId="180" formatCode="_ \¥* #,##0.00_ ;_ \¥* \-#,##0.00_ ;_ \¥* &quot;-&quot;??_ ;_ @_ "/>
    <numFmt numFmtId="41" formatCode="_ * #,##0_ ;_ * \-#,##0_ ;_ * &quot;-&quot;_ ;_ @_ "/>
    <numFmt numFmtId="181" formatCode="_(&quot;$&quot;* #,##0.00_);_(&quot;$&quot;* \(#,##0.00\);_(&quot;$&quot;* &quot;-&quot;??_);_(@_)"/>
    <numFmt numFmtId="182" formatCode="_-\¥* #,##0_-;\-\¥* #,##0_-;_-\¥* &quot;-&quot;_-;_-@_-"/>
    <numFmt numFmtId="183" formatCode="\$#,##0;\(\$#,##0\)"/>
    <numFmt numFmtId="184" formatCode="#,##0_ ;[Red]\-#,##0\ "/>
    <numFmt numFmtId="185" formatCode="#,##0;\-#,##0;&quot;-&quot;"/>
    <numFmt numFmtId="186" formatCode="\$#,##0.00;\(\$#,##0.00\)"/>
    <numFmt numFmtId="187" formatCode="_-* #,##0.0000_-;\-* #,##0.0000_-;_-* &quot;-&quot;??_-;_-@_-"/>
    <numFmt numFmtId="188" formatCode="_-* #,##0.00_-;\-* #,##0.00_-;_-* &quot;-&quot;??_-;_-@_-"/>
    <numFmt numFmtId="189" formatCode="#,##0;\(#,##0\)"/>
    <numFmt numFmtId="190" formatCode="_(* #,##0.00_);_(* \(#,##0.00\);_(* &quot;-&quot;??_);_(@_)"/>
    <numFmt numFmtId="191" formatCode="_-&quot;$&quot;* #,##0_-;\-&quot;$&quot;* #,##0_-;_-&quot;$&quot;* &quot;-&quot;_-;_-@_-"/>
    <numFmt numFmtId="192" formatCode="#,##0.000_ "/>
    <numFmt numFmtId="193" formatCode="0.00_ "/>
    <numFmt numFmtId="194" formatCode="#,##0.00_ "/>
    <numFmt numFmtId="195" formatCode="0_ "/>
    <numFmt numFmtId="196" formatCode="0.0%"/>
  </numFmts>
  <fonts count="88">
    <font>
      <sz val="12"/>
      <name val="宋体"/>
      <charset val="134"/>
    </font>
    <font>
      <b/>
      <sz val="16"/>
      <color theme="1"/>
      <name val="方正小标宋_GBK"/>
      <charset val="134"/>
    </font>
    <font>
      <sz val="11"/>
      <name val="宋体"/>
      <charset val="134"/>
    </font>
    <font>
      <sz val="11"/>
      <color theme="1"/>
      <name val="Arial"/>
      <charset val="134"/>
    </font>
    <font>
      <sz val="11"/>
      <color theme="1"/>
      <name val="宋体"/>
      <charset val="134"/>
    </font>
    <font>
      <b/>
      <sz val="11"/>
      <color theme="1"/>
      <name val="宋体"/>
      <charset val="134"/>
      <scheme val="minor"/>
    </font>
    <font>
      <sz val="11"/>
      <color theme="1"/>
      <name val="宋体"/>
      <charset val="134"/>
      <scheme val="minor"/>
    </font>
    <font>
      <sz val="11"/>
      <name val="宋体"/>
      <charset val="134"/>
      <scheme val="minor"/>
    </font>
    <font>
      <sz val="11"/>
      <name val="华文楷体"/>
      <charset val="134"/>
    </font>
    <font>
      <sz val="9"/>
      <name val="宋体"/>
      <charset val="134"/>
    </font>
    <font>
      <sz val="11"/>
      <name val="楷体"/>
      <charset val="134"/>
    </font>
    <font>
      <b/>
      <sz val="16"/>
      <name val="方正小标宋_GBK"/>
      <charset val="134"/>
    </font>
    <font>
      <b/>
      <sz val="11"/>
      <name val="宋体"/>
      <charset val="134"/>
      <scheme val="major"/>
    </font>
    <font>
      <b/>
      <sz val="11"/>
      <name val="宋体"/>
      <charset val="134"/>
    </font>
    <font>
      <b/>
      <sz val="16"/>
      <color indexed="8"/>
      <name val="方正小标宋_GBK"/>
      <charset val="134"/>
    </font>
    <font>
      <sz val="12"/>
      <color indexed="9"/>
      <name val="宋体"/>
      <charset val="134"/>
    </font>
    <font>
      <sz val="11"/>
      <color indexed="8"/>
      <name val="黑体"/>
      <charset val="134"/>
    </font>
    <font>
      <b/>
      <sz val="11"/>
      <color indexed="8"/>
      <name val="宋体"/>
      <charset val="134"/>
    </font>
    <font>
      <sz val="11"/>
      <color indexed="8"/>
      <name val="宋体"/>
      <charset val="134"/>
    </font>
    <font>
      <sz val="11"/>
      <color indexed="8"/>
      <name val="Times New Roman"/>
      <charset val="134"/>
    </font>
    <font>
      <b/>
      <sz val="12"/>
      <name val="宋体"/>
      <charset val="134"/>
    </font>
    <font>
      <sz val="12"/>
      <color indexed="8"/>
      <name val="宋体"/>
      <charset val="134"/>
    </font>
    <font>
      <b/>
      <sz val="11"/>
      <color indexed="8"/>
      <name val="宋体"/>
      <charset val="134"/>
      <scheme val="minor"/>
    </font>
    <font>
      <sz val="11"/>
      <color indexed="8"/>
      <name val="宋体"/>
      <charset val="134"/>
      <scheme val="minor"/>
    </font>
    <font>
      <b/>
      <sz val="12"/>
      <color indexed="8"/>
      <name val="宋体"/>
      <charset val="134"/>
      <scheme val="minor"/>
    </font>
    <font>
      <sz val="12"/>
      <name val="华文楷体"/>
      <charset val="134"/>
    </font>
    <font>
      <b/>
      <sz val="11"/>
      <name val="宋体"/>
      <charset val="134"/>
      <scheme val="minor"/>
    </font>
    <font>
      <sz val="11"/>
      <name val="宋体"/>
      <charset val="134"/>
      <scheme val="major"/>
    </font>
    <font>
      <b/>
      <sz val="11"/>
      <color indexed="8"/>
      <name val="楷体"/>
      <charset val="134"/>
    </font>
    <font>
      <sz val="9"/>
      <color indexed="8"/>
      <name val="宋体"/>
      <charset val="134"/>
    </font>
    <font>
      <sz val="11"/>
      <color indexed="8"/>
      <name val="楷体"/>
      <charset val="134"/>
    </font>
    <font>
      <sz val="9"/>
      <color indexed="8"/>
      <name val="楷体"/>
      <charset val="134"/>
    </font>
    <font>
      <sz val="10"/>
      <name val="宋体"/>
      <charset val="134"/>
    </font>
    <font>
      <sz val="12"/>
      <name val="黑体"/>
      <charset val="134"/>
    </font>
    <font>
      <sz val="11"/>
      <color indexed="8"/>
      <name val="宋体"/>
      <charset val="1"/>
      <scheme val="minor"/>
    </font>
    <font>
      <sz val="11"/>
      <name val="黑体"/>
      <charset val="134"/>
    </font>
    <font>
      <b/>
      <sz val="11"/>
      <name val="黑体"/>
      <charset val="134"/>
    </font>
    <font>
      <sz val="16"/>
      <name val="宋体"/>
      <charset val="134"/>
    </font>
    <font>
      <b/>
      <sz val="18"/>
      <name val="方正小标宋_GBK"/>
      <charset val="134"/>
    </font>
    <font>
      <b/>
      <sz val="12"/>
      <name val="楷体"/>
      <charset val="134"/>
    </font>
    <font>
      <sz val="12"/>
      <name val="宋体"/>
      <charset val="134"/>
      <scheme val="minor"/>
    </font>
    <font>
      <sz val="12"/>
      <color theme="1"/>
      <name val="宋体"/>
      <charset val="134"/>
      <scheme val="minor"/>
    </font>
    <font>
      <sz val="11"/>
      <color indexed="9"/>
      <name val="宋体"/>
      <charset val="134"/>
    </font>
    <font>
      <u/>
      <sz val="11"/>
      <color rgb="FF800080"/>
      <name val="宋体"/>
      <charset val="0"/>
      <scheme val="minor"/>
    </font>
    <font>
      <b/>
      <sz val="11"/>
      <color indexed="42"/>
      <name val="宋体"/>
      <charset val="134"/>
    </font>
    <font>
      <sz val="10"/>
      <name val="Arial"/>
      <charset val="134"/>
    </font>
    <font>
      <i/>
      <sz val="11"/>
      <color indexed="23"/>
      <name val="宋体"/>
      <charset val="134"/>
    </font>
    <font>
      <b/>
      <sz val="11"/>
      <color indexed="52"/>
      <name val="宋体"/>
      <charset val="134"/>
    </font>
    <font>
      <sz val="11"/>
      <color indexed="10"/>
      <name val="宋体"/>
      <charset val="134"/>
    </font>
    <font>
      <sz val="11"/>
      <color indexed="62"/>
      <name val="宋体"/>
      <charset val="134"/>
    </font>
    <font>
      <sz val="11"/>
      <color indexed="60"/>
      <name val="宋体"/>
      <charset val="134"/>
    </font>
    <font>
      <sz val="11"/>
      <color indexed="42"/>
      <name val="宋体"/>
      <charset val="134"/>
    </font>
    <font>
      <b/>
      <sz val="11"/>
      <color indexed="63"/>
      <name val="宋体"/>
      <charset val="134"/>
    </font>
    <font>
      <b/>
      <sz val="13"/>
      <color indexed="62"/>
      <name val="宋体"/>
      <charset val="134"/>
    </font>
    <font>
      <sz val="11"/>
      <color indexed="20"/>
      <name val="宋体"/>
      <charset val="134"/>
    </font>
    <font>
      <sz val="11"/>
      <color indexed="17"/>
      <name val="宋体"/>
      <charset val="134"/>
    </font>
    <font>
      <b/>
      <sz val="18"/>
      <color indexed="62"/>
      <name val="宋体"/>
      <charset val="134"/>
    </font>
    <font>
      <b/>
      <sz val="11"/>
      <color indexed="9"/>
      <name val="宋体"/>
      <charset val="134"/>
    </font>
    <font>
      <b/>
      <sz val="13"/>
      <color indexed="56"/>
      <name val="宋体"/>
      <charset val="134"/>
    </font>
    <font>
      <b/>
      <sz val="15"/>
      <color indexed="62"/>
      <name val="宋体"/>
      <charset val="134"/>
    </font>
    <font>
      <b/>
      <sz val="11"/>
      <color indexed="56"/>
      <name val="宋体"/>
      <charset val="134"/>
    </font>
    <font>
      <b/>
      <sz val="15"/>
      <color indexed="56"/>
      <name val="宋体"/>
      <charset val="134"/>
    </font>
    <font>
      <sz val="12"/>
      <color indexed="20"/>
      <name val="宋体"/>
      <charset val="134"/>
    </font>
    <font>
      <u/>
      <sz val="12"/>
      <color indexed="12"/>
      <name val="宋体"/>
      <charset val="134"/>
    </font>
    <font>
      <u/>
      <sz val="11"/>
      <color rgb="FF0000FF"/>
      <name val="宋体"/>
      <charset val="0"/>
      <scheme val="minor"/>
    </font>
    <font>
      <u/>
      <sz val="12"/>
      <color indexed="36"/>
      <name val="宋体"/>
      <charset val="134"/>
    </font>
    <font>
      <sz val="11"/>
      <color indexed="52"/>
      <name val="宋体"/>
      <charset val="134"/>
    </font>
    <font>
      <b/>
      <sz val="21"/>
      <name val="楷体_GB2312"/>
      <charset val="134"/>
    </font>
    <font>
      <sz val="10"/>
      <name val="MS Sans Serif"/>
      <charset val="134"/>
    </font>
    <font>
      <b/>
      <sz val="13"/>
      <color indexed="54"/>
      <name val="宋体"/>
      <charset val="134"/>
    </font>
    <font>
      <sz val="8"/>
      <name val="Times New Roman"/>
      <charset val="134"/>
    </font>
    <font>
      <sz val="10"/>
      <name val="Times New Roman"/>
      <charset val="134"/>
    </font>
    <font>
      <b/>
      <sz val="18"/>
      <color indexed="56"/>
      <name val="宋体"/>
      <charset val="134"/>
    </font>
    <font>
      <sz val="12"/>
      <name val="Arial"/>
      <charset val="134"/>
    </font>
    <font>
      <b/>
      <sz val="11"/>
      <color indexed="62"/>
      <name val="宋体"/>
      <charset val="134"/>
    </font>
    <font>
      <b/>
      <sz val="15"/>
      <color indexed="54"/>
      <name val="宋体"/>
      <charset val="134"/>
    </font>
    <font>
      <sz val="10"/>
      <color indexed="8"/>
      <name val="Arial"/>
      <charset val="134"/>
    </font>
    <font>
      <b/>
      <sz val="18"/>
      <color theme="3"/>
      <name val="宋体"/>
      <charset val="134"/>
      <scheme val="major"/>
    </font>
    <font>
      <b/>
      <sz val="12"/>
      <name val="Arial"/>
      <charset val="134"/>
    </font>
    <font>
      <sz val="12"/>
      <name val="Helv"/>
      <charset val="134"/>
    </font>
    <font>
      <b/>
      <sz val="18"/>
      <name val="Arial"/>
      <charset val="134"/>
    </font>
    <font>
      <sz val="7"/>
      <name val="Small Fonts"/>
      <charset val="134"/>
    </font>
    <font>
      <b/>
      <sz val="11"/>
      <color indexed="54"/>
      <name val="宋体"/>
      <charset val="134"/>
    </font>
    <font>
      <sz val="12"/>
      <name val="Courier"/>
      <charset val="134"/>
    </font>
    <font>
      <sz val="12"/>
      <color indexed="17"/>
      <name val="宋体"/>
      <charset val="134"/>
    </font>
    <font>
      <sz val="18"/>
      <color indexed="54"/>
      <name val="宋体"/>
      <charset val="134"/>
    </font>
    <font>
      <sz val="12"/>
      <name val="奔覆眉"/>
      <charset val="134"/>
    </font>
    <font>
      <sz val="10"/>
      <name val="Arial"/>
      <charset val="0"/>
    </font>
  </fonts>
  <fills count="27">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46"/>
        <bgColor indexed="64"/>
      </patternFill>
    </fill>
    <fill>
      <patternFill patternType="solid">
        <fgColor indexed="29"/>
        <bgColor indexed="64"/>
      </patternFill>
    </fill>
    <fill>
      <patternFill patternType="solid">
        <fgColor indexed="47"/>
        <bgColor indexed="64"/>
      </patternFill>
    </fill>
    <fill>
      <patternFill patternType="solid">
        <fgColor indexed="55"/>
        <bgColor indexed="64"/>
      </patternFill>
    </fill>
    <fill>
      <patternFill patternType="solid">
        <fgColor indexed="9"/>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indexed="22"/>
        <bgColor indexed="64"/>
      </patternFill>
    </fill>
    <fill>
      <patternFill patternType="solid">
        <fgColor indexed="11"/>
        <bgColor indexed="64"/>
      </patternFill>
    </fill>
    <fill>
      <patternFill patternType="solid">
        <fgColor indexed="45"/>
        <bgColor indexed="64"/>
      </patternFill>
    </fill>
    <fill>
      <patternFill patternType="solid">
        <fgColor indexed="51"/>
        <bgColor indexed="64"/>
      </patternFill>
    </fill>
    <fill>
      <patternFill patternType="solid">
        <fgColor indexed="49"/>
        <bgColor indexed="64"/>
      </patternFill>
    </fill>
    <fill>
      <patternFill patternType="solid">
        <fgColor indexed="52"/>
        <bgColor indexed="64"/>
      </patternFill>
    </fill>
    <fill>
      <patternFill patternType="solid">
        <fgColor indexed="27"/>
        <bgColor indexed="64"/>
      </patternFill>
    </fill>
    <fill>
      <patternFill patternType="solid">
        <fgColor indexed="10"/>
        <bgColor indexed="64"/>
      </patternFill>
    </fill>
    <fill>
      <patternFill patternType="solid">
        <fgColor indexed="53"/>
        <bgColor indexed="64"/>
      </patternFill>
    </fill>
    <fill>
      <patternFill patternType="solid">
        <fgColor indexed="36"/>
        <bgColor indexed="64"/>
      </patternFill>
    </fill>
    <fill>
      <patternFill patternType="solid">
        <fgColor indexed="30"/>
        <bgColor indexed="64"/>
      </patternFill>
    </fill>
    <fill>
      <patternFill patternType="solid">
        <fgColor indexed="31"/>
        <bgColor indexed="64"/>
      </patternFill>
    </fill>
    <fill>
      <patternFill patternType="solid">
        <fgColor indexed="62"/>
        <bgColor indexed="64"/>
      </patternFill>
    </fill>
    <fill>
      <patternFill patternType="solid">
        <fgColor indexed="5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thick">
        <color indexed="49"/>
      </bottom>
      <diagonal/>
    </border>
    <border>
      <left/>
      <right/>
      <top/>
      <bottom style="thick">
        <color indexed="62"/>
      </bottom>
      <diagonal/>
    </border>
    <border>
      <left/>
      <right/>
      <top style="thin">
        <color indexed="62"/>
      </top>
      <bottom style="double">
        <color indexed="62"/>
      </bottom>
      <diagonal/>
    </border>
    <border>
      <left/>
      <right/>
      <top/>
      <bottom style="double">
        <color indexed="52"/>
      </bottom>
      <diagonal/>
    </border>
    <border>
      <left/>
      <right/>
      <top/>
      <bottom style="medium">
        <color indexed="30"/>
      </bottom>
      <diagonal/>
    </border>
    <border>
      <left/>
      <right/>
      <top style="thin">
        <color indexed="49"/>
      </top>
      <bottom style="double">
        <color indexed="49"/>
      </bottom>
      <diagonal/>
    </border>
    <border>
      <left/>
      <right/>
      <top/>
      <bottom style="thick">
        <color indexed="44"/>
      </bottom>
      <diagonal/>
    </border>
    <border>
      <left/>
      <right/>
      <top style="thin">
        <color auto="1"/>
      </top>
      <bottom style="thin">
        <color auto="1"/>
      </bottom>
      <diagonal/>
    </border>
    <border>
      <left/>
      <right/>
      <top/>
      <bottom style="medium">
        <color indexed="49"/>
      </bottom>
      <diagonal/>
    </border>
    <border>
      <left/>
      <right/>
      <top style="thin">
        <color auto="1"/>
      </top>
      <bottom style="double">
        <color auto="1"/>
      </bottom>
      <diagonal/>
    </border>
    <border>
      <left/>
      <right/>
      <top/>
      <bottom style="medium">
        <color indexed="44"/>
      </bottom>
      <diagonal/>
    </border>
    <border>
      <left/>
      <right/>
      <top style="medium">
        <color auto="1"/>
      </top>
      <bottom style="medium">
        <color auto="1"/>
      </bottom>
      <diagonal/>
    </border>
  </borders>
  <cellStyleXfs count="5017">
    <xf numFmtId="0" fontId="0" fillId="0" borderId="0">
      <alignment vertical="center"/>
    </xf>
    <xf numFmtId="42" fontId="41" fillId="0" borderId="0" applyFont="0" applyFill="0" applyBorder="0" applyAlignment="0" applyProtection="0">
      <alignment vertical="center"/>
    </xf>
    <xf numFmtId="0" fontId="0" fillId="0" borderId="0"/>
    <xf numFmtId="0" fontId="0" fillId="0" borderId="0"/>
    <xf numFmtId="44" fontId="41" fillId="0" borderId="0" applyFont="0" applyFill="0" applyBorder="0" applyAlignment="0" applyProtection="0">
      <alignment vertical="center"/>
    </xf>
    <xf numFmtId="0" fontId="42" fillId="20" borderId="0" applyNumberFormat="0" applyBorder="0" applyAlignment="0" applyProtection="0">
      <alignment vertical="center"/>
    </xf>
    <xf numFmtId="0" fontId="0" fillId="0" borderId="0"/>
    <xf numFmtId="0" fontId="49" fillId="6" borderId="7" applyNumberFormat="0" applyAlignment="0" applyProtection="0">
      <alignment vertical="center"/>
    </xf>
    <xf numFmtId="0" fontId="0" fillId="0" borderId="0"/>
    <xf numFmtId="0" fontId="18" fillId="3" borderId="0" applyNumberFormat="0" applyBorder="0" applyAlignment="0" applyProtection="0">
      <alignment vertical="center"/>
    </xf>
    <xf numFmtId="0" fontId="18" fillId="6" borderId="0" applyNumberFormat="0" applyBorder="0" applyAlignment="0" applyProtection="0">
      <alignment vertical="center"/>
    </xf>
    <xf numFmtId="0" fontId="42" fillId="17" borderId="0" applyNumberFormat="0" applyBorder="0" applyAlignment="0" applyProtection="0">
      <alignment vertical="center"/>
    </xf>
    <xf numFmtId="0" fontId="0" fillId="0" borderId="0"/>
    <xf numFmtId="0" fontId="0" fillId="0" borderId="0"/>
    <xf numFmtId="41" fontId="41" fillId="0" borderId="0" applyFont="0" applyFill="0" applyBorder="0" applyAlignment="0" applyProtection="0">
      <alignment vertical="center"/>
    </xf>
    <xf numFmtId="0" fontId="18" fillId="5" borderId="0" applyNumberFormat="0" applyBorder="0" applyAlignment="0" applyProtection="0">
      <alignment vertical="center"/>
    </xf>
    <xf numFmtId="0" fontId="18" fillId="0" borderId="0">
      <alignment vertical="center"/>
    </xf>
    <xf numFmtId="0" fontId="0" fillId="0" borderId="0">
      <alignment vertical="center"/>
    </xf>
    <xf numFmtId="0" fontId="42" fillId="23" borderId="0" applyNumberFormat="0" applyBorder="0" applyAlignment="0" applyProtection="0">
      <alignment vertical="center"/>
    </xf>
    <xf numFmtId="0" fontId="0" fillId="0" borderId="0">
      <alignment vertical="center"/>
    </xf>
    <xf numFmtId="0" fontId="0" fillId="0" borderId="0"/>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6" fillId="0" borderId="0" applyNumberFormat="0" applyFill="0" applyBorder="0" applyAlignment="0" applyProtection="0">
      <alignment vertical="center"/>
    </xf>
    <xf numFmtId="0" fontId="0" fillId="0" borderId="0"/>
    <xf numFmtId="0" fontId="54" fillId="15"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0" fontId="18" fillId="5" borderId="0" applyNumberFormat="0" applyBorder="0" applyAlignment="0" applyProtection="0">
      <alignment vertical="center"/>
    </xf>
    <xf numFmtId="0" fontId="18" fillId="10" borderId="0" applyNumberFormat="0" applyBorder="0" applyAlignment="0" applyProtection="0">
      <alignment vertical="center"/>
    </xf>
    <xf numFmtId="0" fontId="0" fillId="0" borderId="0">
      <alignment vertical="center"/>
    </xf>
    <xf numFmtId="43" fontId="41" fillId="0" borderId="0" applyFont="0" applyFill="0" applyBorder="0" applyAlignment="0" applyProtection="0">
      <alignment vertical="center"/>
    </xf>
    <xf numFmtId="0" fontId="0" fillId="0" borderId="0">
      <alignment vertical="center"/>
    </xf>
    <xf numFmtId="0" fontId="0" fillId="0" borderId="0">
      <alignment vertical="center"/>
    </xf>
    <xf numFmtId="0" fontId="42" fillId="14"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64" fillId="0" borderId="0" applyNumberFormat="0" applyFill="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9" fontId="41" fillId="0" borderId="0" applyFont="0" applyFill="0" applyBorder="0" applyAlignment="0" applyProtection="0">
      <alignment vertical="center"/>
    </xf>
    <xf numFmtId="0" fontId="50" fillId="12" borderId="0" applyNumberFormat="0" applyBorder="0" applyAlignment="0" applyProtection="0">
      <alignment vertical="center"/>
    </xf>
    <xf numFmtId="0" fontId="43" fillId="0" borderId="0" applyNumberFormat="0" applyFill="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51" fillId="11" borderId="0" applyNumberFormat="0" applyBorder="0" applyAlignment="0" applyProtection="0">
      <alignment vertical="center"/>
    </xf>
    <xf numFmtId="0" fontId="0" fillId="10" borderId="8" applyNumberFormat="0" applyFont="0" applyAlignment="0" applyProtection="0">
      <alignment vertical="center"/>
    </xf>
    <xf numFmtId="0" fontId="42" fillId="5" borderId="0" applyNumberFormat="0" applyBorder="0" applyAlignment="0" applyProtection="0">
      <alignment vertical="center"/>
    </xf>
    <xf numFmtId="0" fontId="0" fillId="0" borderId="0"/>
    <xf numFmtId="0" fontId="42" fillId="11" borderId="0" applyNumberFormat="0" applyBorder="0" applyAlignment="0" applyProtection="0">
      <alignment vertical="center"/>
    </xf>
    <xf numFmtId="0" fontId="55" fillId="3" borderId="0" applyNumberFormat="0" applyBorder="0" applyAlignment="0" applyProtection="0">
      <alignment vertical="center"/>
    </xf>
    <xf numFmtId="0" fontId="0" fillId="0" borderId="0">
      <alignment vertical="center"/>
    </xf>
    <xf numFmtId="0" fontId="0" fillId="0" borderId="0">
      <alignment vertical="center"/>
    </xf>
    <xf numFmtId="0" fontId="42" fillId="5" borderId="0" applyNumberFormat="0" applyBorder="0" applyAlignment="0" applyProtection="0">
      <alignment vertical="center"/>
    </xf>
    <xf numFmtId="0" fontId="0" fillId="0" borderId="0"/>
    <xf numFmtId="0" fontId="0" fillId="0" borderId="0"/>
    <xf numFmtId="0" fontId="0" fillId="0" borderId="0">
      <alignment vertical="center"/>
    </xf>
    <xf numFmtId="0" fontId="60" fillId="0" borderId="0" applyNumberFormat="0" applyFill="0" applyBorder="0" applyAlignment="0" applyProtection="0">
      <alignment vertical="center"/>
    </xf>
    <xf numFmtId="182"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48" fillId="0" borderId="0" applyNumberFormat="0" applyFill="0" applyBorder="0" applyAlignment="0" applyProtection="0">
      <alignment vertical="center"/>
    </xf>
    <xf numFmtId="0" fontId="42"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67" fillId="0" borderId="0">
      <alignment horizontal="centerContinuous" vertical="center"/>
    </xf>
    <xf numFmtId="0" fontId="0" fillId="0" borderId="0"/>
    <xf numFmtId="0" fontId="46" fillId="0" borderId="0" applyNumberFormat="0" applyFill="0" applyBorder="0" applyAlignment="0" applyProtection="0">
      <alignment vertical="center"/>
    </xf>
    <xf numFmtId="0" fontId="61" fillId="0" borderId="12" applyNumberFormat="0" applyFill="0" applyAlignment="0" applyProtection="0">
      <alignment vertical="center"/>
    </xf>
    <xf numFmtId="0" fontId="0" fillId="0" borderId="0"/>
    <xf numFmtId="0" fontId="0" fillId="10" borderId="8" applyNumberFormat="0" applyFont="0" applyAlignment="0" applyProtection="0">
      <alignment vertical="center"/>
    </xf>
    <xf numFmtId="0" fontId="0" fillId="0" borderId="0"/>
    <xf numFmtId="0" fontId="61" fillId="0" borderId="12" applyNumberFormat="0" applyFill="0" applyAlignment="0" applyProtection="0">
      <alignment vertical="center"/>
    </xf>
    <xf numFmtId="0" fontId="58" fillId="0" borderId="10" applyNumberFormat="0" applyFill="0" applyAlignment="0" applyProtection="0">
      <alignment vertical="center"/>
    </xf>
    <xf numFmtId="0" fontId="42" fillId="23" borderId="0" applyNumberFormat="0" applyBorder="0" applyAlignment="0" applyProtection="0">
      <alignment vertical="center"/>
    </xf>
    <xf numFmtId="0" fontId="0" fillId="0" borderId="0"/>
    <xf numFmtId="0" fontId="60" fillId="0" borderId="15" applyNumberFormat="0" applyFill="0" applyAlignment="0" applyProtection="0">
      <alignment vertical="center"/>
    </xf>
    <xf numFmtId="182" fontId="0" fillId="0" borderId="0" applyFont="0" applyFill="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xf numFmtId="0" fontId="51" fillId="11" borderId="0" applyNumberFormat="0" applyBorder="0" applyAlignment="0" applyProtection="0">
      <alignment vertical="center"/>
    </xf>
    <xf numFmtId="0" fontId="42" fillId="22" borderId="0" applyNumberFormat="0" applyBorder="0" applyAlignment="0" applyProtection="0">
      <alignment vertical="center"/>
    </xf>
    <xf numFmtId="0" fontId="0" fillId="0" borderId="0">
      <alignment vertical="center"/>
    </xf>
    <xf numFmtId="0" fontId="18" fillId="15" borderId="0" applyNumberFormat="0" applyBorder="0" applyAlignment="0" applyProtection="0">
      <alignment vertical="center"/>
    </xf>
    <xf numFmtId="0" fontId="51" fillId="20" borderId="0" applyNumberFormat="0" applyBorder="0" applyAlignment="0" applyProtection="0">
      <alignment vertical="center"/>
    </xf>
    <xf numFmtId="0" fontId="52" fillId="13" borderId="9" applyNumberFormat="0" applyAlignment="0" applyProtection="0">
      <alignment vertical="center"/>
    </xf>
    <xf numFmtId="0" fontId="0" fillId="0" borderId="0">
      <alignment vertical="center"/>
    </xf>
    <xf numFmtId="0" fontId="0" fillId="0" borderId="0">
      <alignment vertical="center"/>
    </xf>
    <xf numFmtId="0" fontId="18" fillId="16" borderId="0" applyNumberFormat="0" applyBorder="0" applyAlignment="0" applyProtection="0">
      <alignment vertical="center"/>
    </xf>
    <xf numFmtId="0" fontId="0" fillId="0" borderId="0"/>
    <xf numFmtId="0" fontId="0" fillId="0" borderId="0"/>
    <xf numFmtId="0" fontId="47" fillId="13" borderId="7" applyNumberFormat="0" applyAlignment="0" applyProtection="0">
      <alignment vertical="center"/>
    </xf>
    <xf numFmtId="0" fontId="47" fillId="8" borderId="7" applyNumberFormat="0" applyAlignment="0" applyProtection="0">
      <alignment vertical="center"/>
    </xf>
    <xf numFmtId="0" fontId="0" fillId="0" borderId="0">
      <alignment vertical="center"/>
    </xf>
    <xf numFmtId="0" fontId="57" fillId="7" borderId="6" applyNumberFormat="0" applyAlignment="0" applyProtection="0">
      <alignment vertical="center"/>
    </xf>
    <xf numFmtId="0" fontId="0" fillId="0" borderId="0"/>
    <xf numFmtId="0" fontId="72" fillId="0" borderId="0" applyNumberFormat="0" applyFill="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42" fillId="20" borderId="0" applyNumberFormat="0" applyBorder="0" applyAlignment="0" applyProtection="0">
      <alignment vertical="center"/>
    </xf>
    <xf numFmtId="0" fontId="18" fillId="6" borderId="0" applyNumberFormat="0" applyBorder="0" applyAlignment="0" applyProtection="0">
      <alignment vertical="center"/>
    </xf>
    <xf numFmtId="0" fontId="66" fillId="0" borderId="14" applyNumberFormat="0" applyFill="0" applyAlignment="0" applyProtection="0">
      <alignment vertical="center"/>
    </xf>
    <xf numFmtId="0" fontId="18" fillId="4" borderId="0" applyNumberFormat="0" applyBorder="0" applyAlignment="0" applyProtection="0">
      <alignment vertical="center"/>
    </xf>
    <xf numFmtId="0" fontId="18" fillId="24" borderId="0" applyNumberFormat="0" applyBorder="0" applyAlignment="0" applyProtection="0">
      <alignment vertical="center"/>
    </xf>
    <xf numFmtId="0" fontId="17" fillId="0" borderId="13" applyNumberFormat="0" applyFill="0" applyAlignment="0" applyProtection="0">
      <alignment vertical="center"/>
    </xf>
    <xf numFmtId="0" fontId="0" fillId="0" borderId="0">
      <alignment vertical="center"/>
    </xf>
    <xf numFmtId="0" fontId="0" fillId="0" borderId="0">
      <alignment vertical="center"/>
    </xf>
    <xf numFmtId="0" fontId="62" fillId="15" borderId="0" applyNumberFormat="0" applyBorder="0" applyAlignment="0" applyProtection="0">
      <alignment vertical="center"/>
    </xf>
    <xf numFmtId="0" fontId="54" fillId="15" borderId="0" applyNumberFormat="0" applyBorder="0" applyAlignment="0" applyProtection="0">
      <alignment vertical="center"/>
    </xf>
    <xf numFmtId="0" fontId="55" fillId="3" borderId="0" applyNumberFormat="0" applyBorder="0" applyAlignment="0" applyProtection="0">
      <alignment vertical="center"/>
    </xf>
    <xf numFmtId="0" fontId="50" fillId="12" borderId="0" applyNumberFormat="0" applyBorder="0" applyAlignment="0" applyProtection="0">
      <alignment vertical="center"/>
    </xf>
    <xf numFmtId="0" fontId="56" fillId="0" borderId="0" applyNumberFormat="0" applyFill="0" applyBorder="0" applyAlignment="0" applyProtection="0">
      <alignment vertical="center"/>
    </xf>
    <xf numFmtId="0" fontId="18" fillId="19"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42" fillId="25" borderId="0" applyNumberFormat="0" applyBorder="0" applyAlignment="0" applyProtection="0">
      <alignment vertical="center"/>
    </xf>
    <xf numFmtId="9" fontId="0" fillId="0" borderId="0" applyFont="0" applyFill="0" applyBorder="0" applyAlignment="0" applyProtection="0">
      <alignment vertical="center"/>
    </xf>
    <xf numFmtId="0" fontId="18" fillId="24" borderId="0" applyNumberFormat="0" applyBorder="0" applyAlignment="0" applyProtection="0">
      <alignment vertical="center"/>
    </xf>
    <xf numFmtId="0" fontId="0" fillId="0" borderId="0">
      <alignment vertical="center"/>
    </xf>
    <xf numFmtId="0" fontId="18" fillId="10" borderId="8" applyNumberFormat="0" applyFont="0" applyAlignment="0" applyProtection="0">
      <alignment vertical="center"/>
    </xf>
    <xf numFmtId="0" fontId="0" fillId="0" borderId="0"/>
    <xf numFmtId="0" fontId="0" fillId="0" borderId="0"/>
    <xf numFmtId="0" fontId="18" fillId="9" borderId="0" applyNumberFormat="0" applyBorder="0" applyAlignment="0" applyProtection="0">
      <alignment vertical="center"/>
    </xf>
    <xf numFmtId="0" fontId="0" fillId="0" borderId="0"/>
    <xf numFmtId="0" fontId="18" fillId="15" borderId="0" applyNumberFormat="0" applyBorder="0" applyAlignment="0" applyProtection="0">
      <alignment vertical="center"/>
    </xf>
    <xf numFmtId="0" fontId="0" fillId="0" borderId="0"/>
    <xf numFmtId="0" fontId="0" fillId="0" borderId="0"/>
    <xf numFmtId="0" fontId="18" fillId="5" borderId="0" applyNumberFormat="0" applyBorder="0" applyAlignment="0" applyProtection="0">
      <alignment vertical="center"/>
    </xf>
    <xf numFmtId="0" fontId="45" fillId="0" borderId="0">
      <alignment vertical="center"/>
    </xf>
    <xf numFmtId="0" fontId="49" fillId="6" borderId="7" applyNumberFormat="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42" fillId="11" borderId="0" applyNumberFormat="0" applyBorder="0" applyAlignment="0" applyProtection="0">
      <alignment vertical="center"/>
    </xf>
    <xf numFmtId="0" fontId="0" fillId="0" borderId="0"/>
    <xf numFmtId="0" fontId="0" fillId="0" borderId="0"/>
    <xf numFmtId="43" fontId="0" fillId="0" borderId="0" applyFont="0" applyFill="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18" fillId="19" borderId="0" applyNumberFormat="0" applyBorder="0" applyAlignment="0" applyProtection="0">
      <alignment vertical="center"/>
    </xf>
    <xf numFmtId="0" fontId="42" fillId="22" borderId="0" applyNumberFormat="0" applyBorder="0" applyAlignment="0" applyProtection="0">
      <alignment vertical="center"/>
    </xf>
    <xf numFmtId="0" fontId="56"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14" borderId="0" applyNumberFormat="0" applyBorder="0" applyAlignment="0" applyProtection="0">
      <alignment vertical="center"/>
    </xf>
    <xf numFmtId="0" fontId="18" fillId="4"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0" fillId="0" borderId="0"/>
    <xf numFmtId="0" fontId="42" fillId="14" borderId="0" applyNumberFormat="0" applyBorder="0" applyAlignment="0" applyProtection="0">
      <alignment vertical="center"/>
    </xf>
    <xf numFmtId="0" fontId="0" fillId="0" borderId="0"/>
    <xf numFmtId="0" fontId="0" fillId="0" borderId="0"/>
    <xf numFmtId="0" fontId="0" fillId="0" borderId="0"/>
    <xf numFmtId="0" fontId="18" fillId="15" borderId="0" applyNumberFormat="0" applyBorder="0" applyAlignment="0" applyProtection="0">
      <alignment vertical="center"/>
    </xf>
    <xf numFmtId="0" fontId="47" fillId="13" borderId="7" applyNumberFormat="0" applyAlignment="0" applyProtection="0">
      <alignment vertical="center"/>
    </xf>
    <xf numFmtId="0" fontId="18" fillId="9" borderId="0" applyNumberFormat="0" applyBorder="0" applyAlignment="0" applyProtection="0">
      <alignment vertical="center"/>
    </xf>
    <xf numFmtId="0" fontId="42" fillId="11" borderId="0" applyNumberFormat="0" applyBorder="0" applyAlignment="0" applyProtection="0">
      <alignment vertical="center"/>
    </xf>
    <xf numFmtId="0" fontId="50" fillId="12" borderId="0" applyNumberFormat="0" applyBorder="0" applyAlignment="0" applyProtection="0">
      <alignment vertical="center"/>
    </xf>
    <xf numFmtId="0" fontId="42" fillId="17"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0" fillId="10" borderId="8" applyNumberFormat="0" applyFont="0" applyAlignment="0" applyProtection="0">
      <alignment vertical="center"/>
    </xf>
    <xf numFmtId="0" fontId="51" fillId="13" borderId="0" applyNumberFormat="0" applyBorder="0" applyAlignment="0" applyProtection="0">
      <alignment vertical="center"/>
    </xf>
    <xf numFmtId="0" fontId="0" fillId="0" borderId="0"/>
    <xf numFmtId="43" fontId="0" fillId="0" borderId="0" applyFont="0" applyFill="0" applyBorder="0" applyAlignment="0" applyProtection="0"/>
    <xf numFmtId="0" fontId="0" fillId="0" borderId="0">
      <alignment vertical="center"/>
    </xf>
    <xf numFmtId="0" fontId="42" fillId="21" borderId="0" applyNumberFormat="0" applyBorder="0" applyAlignment="0" applyProtection="0">
      <alignment vertical="center"/>
    </xf>
    <xf numFmtId="0" fontId="42" fillId="18" borderId="0" applyNumberFormat="0" applyBorder="0" applyAlignment="0" applyProtection="0">
      <alignment vertical="center"/>
    </xf>
    <xf numFmtId="0" fontId="18" fillId="6" borderId="0" applyNumberFormat="0" applyBorder="0" applyAlignment="0" applyProtection="0">
      <alignment vertical="center"/>
    </xf>
    <xf numFmtId="0" fontId="51" fillId="20" borderId="0" applyNumberFormat="0" applyBorder="0" applyAlignment="0" applyProtection="0">
      <alignment vertical="center"/>
    </xf>
    <xf numFmtId="0" fontId="18" fillId="3" borderId="0" applyNumberFormat="0" applyBorder="0" applyAlignment="0" applyProtection="0">
      <alignment vertical="center"/>
    </xf>
    <xf numFmtId="0" fontId="0" fillId="0" borderId="0"/>
    <xf numFmtId="0" fontId="18" fillId="16" borderId="0" applyNumberFormat="0" applyBorder="0" applyAlignment="0" applyProtection="0">
      <alignment vertical="center"/>
    </xf>
    <xf numFmtId="0" fontId="42" fillId="1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1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180" fontId="0" fillId="0" borderId="0" applyFont="0" applyFill="0" applyBorder="0" applyAlignment="0" applyProtection="0"/>
    <xf numFmtId="0" fontId="0" fillId="0" borderId="0"/>
    <xf numFmtId="0" fontId="0" fillId="0" borderId="0"/>
    <xf numFmtId="0" fontId="0" fillId="0" borderId="0"/>
    <xf numFmtId="0" fontId="0" fillId="0" borderId="0"/>
    <xf numFmtId="0" fontId="56" fillId="0" borderId="0" applyNumberFormat="0" applyFill="0" applyBorder="0" applyAlignment="0" applyProtection="0">
      <alignment vertical="center"/>
    </xf>
    <xf numFmtId="0" fontId="0" fillId="0" borderId="0">
      <alignment vertical="center"/>
    </xf>
    <xf numFmtId="0" fontId="0" fillId="0" borderId="0"/>
    <xf numFmtId="0" fontId="56" fillId="0" borderId="0" applyNumberFormat="0" applyFill="0" applyBorder="0" applyAlignment="0" applyProtection="0">
      <alignment vertical="center"/>
    </xf>
    <xf numFmtId="0" fontId="66" fillId="0" borderId="14" applyNumberFormat="0" applyFill="0" applyAlignment="0" applyProtection="0">
      <alignment vertical="center"/>
    </xf>
    <xf numFmtId="0" fontId="0" fillId="0" borderId="0">
      <alignment vertical="center"/>
    </xf>
    <xf numFmtId="180" fontId="0" fillId="0" borderId="0" applyFont="0" applyFill="0" applyBorder="0" applyAlignment="0" applyProtection="0">
      <alignment vertical="center"/>
    </xf>
    <xf numFmtId="0" fontId="18" fillId="0" borderId="0"/>
    <xf numFmtId="0" fontId="0" fillId="0" borderId="0">
      <alignment vertical="center"/>
    </xf>
    <xf numFmtId="0" fontId="0" fillId="0" borderId="0"/>
    <xf numFmtId="0" fontId="0" fillId="0" borderId="0">
      <alignment vertical="center"/>
    </xf>
    <xf numFmtId="0" fontId="0" fillId="0" borderId="0"/>
    <xf numFmtId="0" fontId="18" fillId="6" borderId="0" applyNumberFormat="0" applyBorder="0" applyAlignment="0" applyProtection="0">
      <alignment vertical="center"/>
    </xf>
    <xf numFmtId="0" fontId="0" fillId="0" borderId="0"/>
    <xf numFmtId="0" fontId="0" fillId="0" borderId="0"/>
    <xf numFmtId="0" fontId="18" fillId="15" borderId="0" applyNumberFormat="0" applyBorder="0" applyAlignment="0" applyProtection="0">
      <alignment vertical="center"/>
    </xf>
    <xf numFmtId="0" fontId="18" fillId="8" borderId="0" applyNumberFormat="0" applyBorder="0" applyAlignment="0" applyProtection="0">
      <alignment vertical="center"/>
    </xf>
    <xf numFmtId="0" fontId="0" fillId="0" borderId="0"/>
    <xf numFmtId="0" fontId="0" fillId="0" borderId="0">
      <alignment vertical="center"/>
    </xf>
    <xf numFmtId="0" fontId="46" fillId="0" borderId="0" applyNumberFormat="0" applyFill="0" applyBorder="0" applyAlignment="0" applyProtection="0">
      <alignment vertical="center"/>
    </xf>
    <xf numFmtId="0" fontId="0" fillId="0" borderId="0"/>
    <xf numFmtId="180" fontId="0" fillId="0" borderId="0" applyFont="0" applyFill="0" applyBorder="0" applyAlignment="0" applyProtection="0"/>
    <xf numFmtId="0" fontId="0" fillId="0" borderId="0">
      <alignment vertical="center"/>
    </xf>
    <xf numFmtId="0" fontId="42" fillId="11"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0" fillId="0" borderId="0"/>
    <xf numFmtId="0" fontId="0" fillId="0" borderId="0"/>
    <xf numFmtId="0" fontId="18" fillId="8" borderId="0" applyNumberFormat="0" applyBorder="0" applyAlignment="0" applyProtection="0">
      <alignment vertical="center"/>
    </xf>
    <xf numFmtId="0" fontId="0" fillId="0" borderId="0"/>
    <xf numFmtId="0" fontId="45" fillId="0" borderId="0">
      <alignment vertical="center"/>
    </xf>
    <xf numFmtId="43" fontId="0" fillId="0" borderId="0" applyFont="0" applyFill="0" applyBorder="0" applyAlignment="0" applyProtection="0"/>
    <xf numFmtId="0" fontId="0" fillId="0" borderId="0">
      <alignment vertical="center"/>
    </xf>
    <xf numFmtId="0" fontId="0" fillId="0" borderId="0">
      <alignment vertical="center"/>
    </xf>
    <xf numFmtId="0" fontId="18" fillId="16" borderId="0" applyNumberFormat="0" applyBorder="0" applyAlignment="0" applyProtection="0">
      <alignment vertical="center"/>
    </xf>
    <xf numFmtId="0" fontId="0" fillId="0" borderId="0"/>
    <xf numFmtId="43"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18" fillId="8" borderId="0" applyNumberFormat="0" applyBorder="0" applyAlignment="0" applyProtection="0">
      <alignment vertical="center"/>
    </xf>
    <xf numFmtId="0" fontId="0" fillId="0" borderId="0"/>
    <xf numFmtId="0" fontId="6" fillId="0" borderId="0"/>
    <xf numFmtId="0" fontId="18" fillId="5"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18" fillId="6" borderId="0" applyNumberFormat="0" applyBorder="0" applyAlignment="0" applyProtection="0">
      <alignment vertical="center"/>
    </xf>
    <xf numFmtId="0" fontId="51" fillId="20" borderId="0" applyNumberFormat="0" applyBorder="0" applyAlignment="0" applyProtection="0">
      <alignment vertical="center"/>
    </xf>
    <xf numFmtId="0" fontId="0" fillId="0" borderId="0">
      <alignment vertical="center"/>
    </xf>
    <xf numFmtId="0" fontId="18" fillId="15" borderId="0" applyNumberFormat="0" applyBorder="0" applyAlignment="0" applyProtection="0">
      <alignment vertical="center"/>
    </xf>
    <xf numFmtId="0" fontId="0" fillId="0" borderId="0"/>
    <xf numFmtId="0" fontId="0" fillId="0" borderId="0"/>
    <xf numFmtId="180" fontId="0" fillId="0" borderId="0" applyFont="0" applyFill="0" applyBorder="0" applyAlignment="0" applyProtection="0"/>
    <xf numFmtId="0" fontId="18" fillId="6" borderId="0" applyNumberFormat="0" applyBorder="0" applyAlignment="0" applyProtection="0">
      <alignment vertical="center"/>
    </xf>
    <xf numFmtId="0" fontId="0" fillId="0" borderId="0">
      <alignment vertical="center"/>
    </xf>
    <xf numFmtId="0" fontId="44" fillId="7" borderId="6" applyNumberFormat="0" applyAlignment="0" applyProtection="0">
      <alignment vertical="center"/>
    </xf>
    <xf numFmtId="0" fontId="42" fillId="22"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0" fillId="0" borderId="0"/>
    <xf numFmtId="0" fontId="18"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5" fillId="3"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49" fillId="6" borderId="7" applyNumberFormat="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42" fillId="14" borderId="0" applyNumberFormat="0" applyBorder="0" applyAlignment="0" applyProtection="0">
      <alignment vertical="center"/>
    </xf>
    <xf numFmtId="0" fontId="0" fillId="0" borderId="0">
      <alignment vertical="center"/>
    </xf>
    <xf numFmtId="0" fontId="0" fillId="0" borderId="0">
      <alignment vertical="center"/>
    </xf>
    <xf numFmtId="0" fontId="42" fillId="22" borderId="0" applyNumberFormat="0" applyBorder="0" applyAlignment="0" applyProtection="0">
      <alignment vertical="center"/>
    </xf>
    <xf numFmtId="0" fontId="0" fillId="0" borderId="0"/>
    <xf numFmtId="0" fontId="0" fillId="0" borderId="0">
      <alignment vertical="center"/>
    </xf>
    <xf numFmtId="0" fontId="0" fillId="0" borderId="0"/>
    <xf numFmtId="43" fontId="0" fillId="0" borderId="0" applyFont="0" applyFill="0" applyBorder="0" applyAlignment="0" applyProtection="0"/>
    <xf numFmtId="0" fontId="0" fillId="0" borderId="0"/>
    <xf numFmtId="0" fontId="0" fillId="0" borderId="0"/>
    <xf numFmtId="0" fontId="0" fillId="0" borderId="0">
      <alignment vertical="center"/>
    </xf>
    <xf numFmtId="0" fontId="0" fillId="0" borderId="0">
      <alignment vertical="center"/>
    </xf>
    <xf numFmtId="0" fontId="0" fillId="0" borderId="0"/>
    <xf numFmtId="180"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50"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18"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55" fillId="3"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2" fillId="11" borderId="0" applyNumberFormat="0" applyBorder="0" applyAlignment="0" applyProtection="0">
      <alignment vertical="center"/>
    </xf>
    <xf numFmtId="0" fontId="18" fillId="2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51" fillId="26" borderId="0" applyNumberFormat="0" applyBorder="0" applyAlignment="0" applyProtection="0">
      <alignment vertical="center"/>
    </xf>
    <xf numFmtId="0" fontId="0" fillId="0" borderId="0"/>
    <xf numFmtId="0" fontId="0" fillId="0" borderId="0"/>
    <xf numFmtId="0" fontId="49" fillId="6" borderId="7" applyNumberFormat="0" applyAlignment="0" applyProtection="0">
      <alignment vertical="center"/>
    </xf>
    <xf numFmtId="0" fontId="0" fillId="0" borderId="0">
      <alignment vertical="center"/>
    </xf>
    <xf numFmtId="0" fontId="0" fillId="0" borderId="0">
      <alignment vertical="center"/>
    </xf>
    <xf numFmtId="0" fontId="18" fillId="0" borderId="0"/>
    <xf numFmtId="0" fontId="0" fillId="0" borderId="0"/>
    <xf numFmtId="0" fontId="0" fillId="0" borderId="0"/>
    <xf numFmtId="0" fontId="0" fillId="0" borderId="0"/>
    <xf numFmtId="0" fontId="0" fillId="0" borderId="0">
      <alignment vertical="center"/>
    </xf>
    <xf numFmtId="0" fontId="42" fillId="22" borderId="0" applyNumberFormat="0" applyBorder="0" applyAlignment="0" applyProtection="0">
      <alignment vertical="center"/>
    </xf>
    <xf numFmtId="0" fontId="18" fillId="24" borderId="0" applyNumberFormat="0" applyBorder="0" applyAlignment="0" applyProtection="0">
      <alignment vertical="center"/>
    </xf>
    <xf numFmtId="0" fontId="0" fillId="0" borderId="0"/>
    <xf numFmtId="0" fontId="6"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44" fillId="7" borderId="6" applyNumberFormat="0" applyAlignment="0" applyProtection="0">
      <alignment vertical="center"/>
    </xf>
    <xf numFmtId="0" fontId="18" fillId="15" borderId="0" applyNumberFormat="0" applyBorder="0" applyAlignment="0" applyProtection="0">
      <alignment vertical="center"/>
    </xf>
    <xf numFmtId="0" fontId="0" fillId="0" borderId="0"/>
    <xf numFmtId="0" fontId="45" fillId="0" borderId="0">
      <alignment vertical="center"/>
    </xf>
    <xf numFmtId="0" fontId="0" fillId="0" borderId="0"/>
    <xf numFmtId="0" fontId="0" fillId="0" borderId="0"/>
    <xf numFmtId="0" fontId="0" fillId="0" borderId="0">
      <alignment vertical="center"/>
    </xf>
    <xf numFmtId="0" fontId="18" fillId="0" borderId="0">
      <alignment vertical="center"/>
    </xf>
    <xf numFmtId="0" fontId="0" fillId="0" borderId="0"/>
    <xf numFmtId="0" fontId="0" fillId="0" borderId="0"/>
    <xf numFmtId="0" fontId="0" fillId="0" borderId="0"/>
    <xf numFmtId="0" fontId="0" fillId="0" borderId="0"/>
    <xf numFmtId="0" fontId="0" fillId="0" borderId="0"/>
    <xf numFmtId="0" fontId="48" fillId="0" borderId="0" applyNumberFormat="0" applyFill="0" applyBorder="0" applyAlignment="0" applyProtection="0">
      <alignment vertical="center"/>
    </xf>
    <xf numFmtId="0" fontId="0" fillId="0" borderId="0"/>
    <xf numFmtId="0" fontId="18" fillId="24" borderId="0" applyNumberFormat="0" applyBorder="0" applyAlignment="0" applyProtection="0">
      <alignment vertical="center"/>
    </xf>
    <xf numFmtId="0" fontId="18" fillId="15" borderId="0" applyNumberFormat="0" applyBorder="0" applyAlignment="0" applyProtection="0">
      <alignment vertical="center"/>
    </xf>
    <xf numFmtId="0" fontId="0" fillId="0" borderId="0"/>
    <xf numFmtId="0" fontId="18" fillId="3" borderId="0" applyNumberFormat="0" applyBorder="0" applyAlignment="0" applyProtection="0">
      <alignment vertical="center"/>
    </xf>
    <xf numFmtId="0" fontId="0" fillId="0" borderId="0">
      <alignment vertical="center"/>
    </xf>
    <xf numFmtId="0" fontId="0" fillId="10" borderId="8" applyNumberFormat="0" applyFont="0" applyAlignment="0" applyProtection="0">
      <alignment vertical="center"/>
    </xf>
    <xf numFmtId="0" fontId="0" fillId="0" borderId="0"/>
    <xf numFmtId="43" fontId="0" fillId="0" borderId="0" applyFont="0" applyFill="0" applyBorder="0" applyAlignment="0" applyProtection="0"/>
    <xf numFmtId="0" fontId="18" fillId="3" borderId="0" applyNumberFormat="0" applyBorder="0" applyAlignment="0" applyProtection="0">
      <alignment vertical="center"/>
    </xf>
    <xf numFmtId="0" fontId="0" fillId="0" borderId="0"/>
    <xf numFmtId="0" fontId="55" fillId="3" borderId="0" applyNumberFormat="0" applyBorder="0" applyAlignment="0" applyProtection="0">
      <alignment vertical="center"/>
    </xf>
    <xf numFmtId="0" fontId="29"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66" fillId="0" borderId="14" applyNumberFormat="0" applyFill="0" applyAlignment="0" applyProtection="0">
      <alignment vertical="center"/>
    </xf>
    <xf numFmtId="180" fontId="0" fillId="0" borderId="0" applyFont="0" applyFill="0" applyBorder="0" applyAlignment="0" applyProtection="0"/>
    <xf numFmtId="0" fontId="0" fillId="0" borderId="0">
      <alignment vertical="center"/>
    </xf>
    <xf numFmtId="0" fontId="0" fillId="0" borderId="0"/>
    <xf numFmtId="0" fontId="0" fillId="0" borderId="0"/>
    <xf numFmtId="0" fontId="51" fillId="17" borderId="0" applyNumberFormat="0" applyBorder="0" applyAlignment="0" applyProtection="0">
      <alignment vertical="center"/>
    </xf>
    <xf numFmtId="0" fontId="0" fillId="0" borderId="0"/>
    <xf numFmtId="0" fontId="50" fillId="12" borderId="0" applyNumberFormat="0" applyBorder="0" applyAlignment="0" applyProtection="0">
      <alignment vertical="center"/>
    </xf>
    <xf numFmtId="0" fontId="0" fillId="0" borderId="0">
      <alignment vertical="center"/>
    </xf>
    <xf numFmtId="0" fontId="0" fillId="0" borderId="0">
      <alignment vertical="center"/>
    </xf>
    <xf numFmtId="0" fontId="51" fillId="2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51" fillId="26" borderId="0" applyNumberFormat="0" applyBorder="0" applyAlignment="0" applyProtection="0">
      <alignment vertical="center"/>
    </xf>
    <xf numFmtId="0" fontId="6" fillId="0" borderId="0"/>
    <xf numFmtId="0" fontId="0" fillId="0" borderId="0"/>
    <xf numFmtId="0" fontId="60" fillId="0" borderId="0" applyNumberFormat="0" applyFill="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0" fontId="0" fillId="0" borderId="0"/>
    <xf numFmtId="0" fontId="51" fillId="6" borderId="0" applyNumberFormat="0" applyBorder="0" applyAlignment="0" applyProtection="0">
      <alignment vertical="center"/>
    </xf>
    <xf numFmtId="0" fontId="0" fillId="0" borderId="0">
      <alignment vertical="center"/>
    </xf>
    <xf numFmtId="0" fontId="18" fillId="0" borderId="0"/>
    <xf numFmtId="0" fontId="0" fillId="0" borderId="0"/>
    <xf numFmtId="0" fontId="0" fillId="0" borderId="0"/>
    <xf numFmtId="0" fontId="42" fillId="1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57" fillId="7" borderId="6" applyNumberFormat="0" applyAlignment="0" applyProtection="0">
      <alignment vertical="center"/>
    </xf>
    <xf numFmtId="0" fontId="0" fillId="0" borderId="0"/>
    <xf numFmtId="0" fontId="42" fillId="17" borderId="0" applyNumberFormat="0" applyBorder="0" applyAlignment="0" applyProtection="0">
      <alignment vertical="center"/>
    </xf>
    <xf numFmtId="0" fontId="18" fillId="9" borderId="0" applyNumberFormat="0" applyBorder="0" applyAlignment="0" applyProtection="0">
      <alignment vertical="center"/>
    </xf>
    <xf numFmtId="0" fontId="0" fillId="0" borderId="0">
      <alignment vertical="center"/>
    </xf>
    <xf numFmtId="0" fontId="42" fillId="22" borderId="0" applyNumberFormat="0" applyBorder="0" applyAlignment="0" applyProtection="0">
      <alignment vertical="center"/>
    </xf>
    <xf numFmtId="0" fontId="0" fillId="0" borderId="0">
      <alignment vertical="center"/>
    </xf>
    <xf numFmtId="0" fontId="18"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18" fillId="24" borderId="0" applyNumberFormat="0" applyBorder="0" applyAlignment="0" applyProtection="0">
      <alignment vertical="center"/>
    </xf>
    <xf numFmtId="0" fontId="56" fillId="0" borderId="0" applyNumberFormat="0" applyFill="0" applyBorder="0" applyAlignment="0" applyProtection="0">
      <alignment vertical="center"/>
    </xf>
    <xf numFmtId="0" fontId="18" fillId="19" borderId="0" applyNumberFormat="0" applyBorder="0" applyAlignment="0" applyProtection="0">
      <alignment vertical="center"/>
    </xf>
    <xf numFmtId="0" fontId="0" fillId="0" borderId="0"/>
    <xf numFmtId="0" fontId="46" fillId="0" borderId="0" applyNumberFormat="0" applyFill="0" applyBorder="0" applyAlignment="0" applyProtection="0">
      <alignment vertical="center"/>
    </xf>
    <xf numFmtId="0" fontId="0" fillId="0" borderId="0"/>
    <xf numFmtId="0" fontId="57" fillId="7" borderId="6" applyNumberFormat="0" applyAlignment="0" applyProtection="0">
      <alignment vertical="center"/>
    </xf>
    <xf numFmtId="0" fontId="42" fillId="17" borderId="0" applyNumberFormat="0" applyBorder="0" applyAlignment="0" applyProtection="0">
      <alignment vertical="center"/>
    </xf>
    <xf numFmtId="0" fontId="0" fillId="0" borderId="0"/>
    <xf numFmtId="0" fontId="0" fillId="0" borderId="0"/>
    <xf numFmtId="0" fontId="18" fillId="13" borderId="0" applyNumberFormat="0" applyBorder="0" applyAlignment="0" applyProtection="0">
      <alignment vertical="center"/>
    </xf>
    <xf numFmtId="0" fontId="0" fillId="0" borderId="0">
      <alignment vertical="center"/>
    </xf>
    <xf numFmtId="0" fontId="46" fillId="0" borderId="0" applyNumberFormat="0" applyFill="0" applyBorder="0" applyAlignment="0" applyProtection="0">
      <alignment vertical="center"/>
    </xf>
    <xf numFmtId="0" fontId="54" fillId="15" borderId="0" applyNumberFormat="0" applyBorder="0" applyAlignment="0" applyProtection="0">
      <alignment vertical="center"/>
    </xf>
    <xf numFmtId="0" fontId="0" fillId="0" borderId="0"/>
    <xf numFmtId="0" fontId="42" fillId="17" borderId="0" applyNumberFormat="0" applyBorder="0" applyAlignment="0" applyProtection="0">
      <alignment vertical="center"/>
    </xf>
    <xf numFmtId="0" fontId="0" fillId="0" borderId="0"/>
    <xf numFmtId="0" fontId="0" fillId="0" borderId="0">
      <alignment vertical="center"/>
    </xf>
    <xf numFmtId="0" fontId="42" fillId="22" borderId="0" applyNumberFormat="0" applyBorder="0" applyAlignment="0" applyProtection="0">
      <alignment vertical="center"/>
    </xf>
    <xf numFmtId="0" fontId="0" fillId="0" borderId="0">
      <alignment vertical="center"/>
    </xf>
    <xf numFmtId="0" fontId="0" fillId="0" borderId="0"/>
    <xf numFmtId="0" fontId="18" fillId="3" borderId="0" applyNumberFormat="0" applyBorder="0" applyAlignment="0" applyProtection="0">
      <alignment vertical="center"/>
    </xf>
    <xf numFmtId="0" fontId="0" fillId="0" borderId="0"/>
    <xf numFmtId="0" fontId="0" fillId="0" borderId="0"/>
    <xf numFmtId="0" fontId="51" fillId="17"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5" fillId="3" borderId="0" applyNumberFormat="0" applyBorder="0" applyAlignment="0" applyProtection="0">
      <alignment vertical="center"/>
    </xf>
    <xf numFmtId="0" fontId="18" fillId="9" borderId="0" applyNumberFormat="0" applyBorder="0" applyAlignment="0" applyProtection="0">
      <alignment vertical="center"/>
    </xf>
    <xf numFmtId="0" fontId="0" fillId="0" borderId="0"/>
    <xf numFmtId="0" fontId="42" fillId="17" borderId="0" applyNumberFormat="0" applyBorder="0" applyAlignment="0" applyProtection="0">
      <alignment vertical="center"/>
    </xf>
    <xf numFmtId="0" fontId="0" fillId="0" borderId="0"/>
    <xf numFmtId="0" fontId="0" fillId="0" borderId="0">
      <alignment vertical="center"/>
    </xf>
    <xf numFmtId="0" fontId="51" fillId="26" borderId="0" applyNumberFormat="0" applyBorder="0" applyAlignment="0" applyProtection="0">
      <alignment vertical="center"/>
    </xf>
    <xf numFmtId="0" fontId="0" fillId="0" borderId="0">
      <alignment vertical="center"/>
    </xf>
    <xf numFmtId="0" fontId="55" fillId="3" borderId="0" applyNumberFormat="0" applyBorder="0" applyAlignment="0" applyProtection="0">
      <alignment vertical="center"/>
    </xf>
    <xf numFmtId="0" fontId="18" fillId="16" borderId="0" applyNumberFormat="0" applyBorder="0" applyAlignment="0" applyProtection="0">
      <alignment vertical="center"/>
    </xf>
    <xf numFmtId="0" fontId="0" fillId="0" borderId="0"/>
    <xf numFmtId="0" fontId="18" fillId="3" borderId="0" applyNumberFormat="0" applyBorder="0" applyAlignment="0" applyProtection="0">
      <alignment vertical="center"/>
    </xf>
    <xf numFmtId="0" fontId="0" fillId="0" borderId="0"/>
    <xf numFmtId="0" fontId="0" fillId="0" borderId="0"/>
    <xf numFmtId="0" fontId="18" fillId="6"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42" fillId="17" borderId="0" applyNumberFormat="0" applyBorder="0" applyAlignment="0" applyProtection="0">
      <alignment vertical="center"/>
    </xf>
    <xf numFmtId="0" fontId="0" fillId="0" borderId="0"/>
    <xf numFmtId="0" fontId="18" fillId="19" borderId="0" applyNumberFormat="0" applyBorder="0" applyAlignment="0" applyProtection="0">
      <alignment vertical="center"/>
    </xf>
    <xf numFmtId="0" fontId="18" fillId="0" borderId="0">
      <alignment vertical="center"/>
    </xf>
    <xf numFmtId="1" fontId="45" fillId="0" borderId="0">
      <alignment vertical="center"/>
    </xf>
    <xf numFmtId="0" fontId="42" fillId="17" borderId="0" applyNumberFormat="0" applyBorder="0" applyAlignment="0" applyProtection="0">
      <alignment vertical="center"/>
    </xf>
    <xf numFmtId="0" fontId="0" fillId="0" borderId="0">
      <alignment vertical="center"/>
    </xf>
    <xf numFmtId="0" fontId="42" fillId="17" borderId="0" applyNumberFormat="0" applyBorder="0" applyAlignment="0" applyProtection="0">
      <alignment vertical="center"/>
    </xf>
    <xf numFmtId="0" fontId="0" fillId="0" borderId="0"/>
    <xf numFmtId="0" fontId="0" fillId="0" borderId="0">
      <alignment vertical="center"/>
    </xf>
    <xf numFmtId="0" fontId="18" fillId="8" borderId="0" applyNumberFormat="0" applyBorder="0" applyAlignment="0" applyProtection="0">
      <alignment vertical="center"/>
    </xf>
    <xf numFmtId="0" fontId="0" fillId="0" borderId="0"/>
    <xf numFmtId="0" fontId="18" fillId="24" borderId="0" applyNumberFormat="0" applyBorder="0" applyAlignment="0" applyProtection="0">
      <alignment vertical="center"/>
    </xf>
    <xf numFmtId="0" fontId="0" fillId="0" borderId="0"/>
    <xf numFmtId="0" fontId="18" fillId="24" borderId="0" applyNumberFormat="0" applyBorder="0" applyAlignment="0" applyProtection="0">
      <alignment vertical="center"/>
    </xf>
    <xf numFmtId="0" fontId="18" fillId="5" borderId="0" applyNumberFormat="0" applyBorder="0" applyAlignment="0" applyProtection="0">
      <alignment vertical="center"/>
    </xf>
    <xf numFmtId="0" fontId="0" fillId="0" borderId="0">
      <alignment vertical="center"/>
    </xf>
    <xf numFmtId="0" fontId="0" fillId="0" borderId="0"/>
    <xf numFmtId="0" fontId="18" fillId="8" borderId="0" applyNumberFormat="0" applyBorder="0" applyAlignment="0" applyProtection="0">
      <alignment vertical="center"/>
    </xf>
    <xf numFmtId="180" fontId="0" fillId="0" borderId="0" applyFont="0" applyFill="0" applyBorder="0" applyAlignment="0" applyProtection="0"/>
    <xf numFmtId="0" fontId="0" fillId="0" borderId="0"/>
    <xf numFmtId="180" fontId="0" fillId="0" borderId="0" applyFont="0" applyFill="0" applyBorder="0" applyAlignment="0" applyProtection="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xf numFmtId="0" fontId="0" fillId="0" borderId="0"/>
    <xf numFmtId="0" fontId="0" fillId="0" borderId="0">
      <alignment vertical="center"/>
    </xf>
    <xf numFmtId="180" fontId="0" fillId="0" borderId="0" applyFont="0" applyFill="0" applyBorder="0" applyAlignment="0" applyProtection="0"/>
    <xf numFmtId="0" fontId="0" fillId="0" borderId="0"/>
    <xf numFmtId="0" fontId="0" fillId="0" borderId="0">
      <alignment vertical="center"/>
    </xf>
    <xf numFmtId="180" fontId="0" fillId="0" borderId="0" applyFont="0" applyFill="0" applyBorder="0" applyAlignment="0" applyProtection="0">
      <alignment vertical="center"/>
    </xf>
    <xf numFmtId="0" fontId="0" fillId="0" borderId="0">
      <alignment vertical="center"/>
    </xf>
    <xf numFmtId="0" fontId="0" fillId="0" borderId="0"/>
    <xf numFmtId="0" fontId="46" fillId="0" borderId="0" applyNumberFormat="0" applyFill="0" applyBorder="0" applyAlignment="0" applyProtection="0">
      <alignment vertical="center"/>
    </xf>
    <xf numFmtId="0" fontId="0" fillId="0" borderId="0"/>
    <xf numFmtId="0" fontId="18"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18" fillId="8" borderId="0" applyNumberFormat="0" applyBorder="0" applyAlignment="0" applyProtection="0">
      <alignment vertical="center"/>
    </xf>
    <xf numFmtId="0" fontId="0" fillId="0" borderId="0"/>
    <xf numFmtId="0" fontId="0" fillId="0" borderId="0">
      <alignment vertical="center"/>
    </xf>
    <xf numFmtId="180" fontId="0" fillId="0" borderId="0" applyFont="0" applyFill="0" applyBorder="0" applyAlignment="0" applyProtection="0"/>
    <xf numFmtId="43" fontId="0" fillId="0" borderId="0" applyFont="0" applyFill="0" applyBorder="0" applyAlignment="0" applyProtection="0"/>
    <xf numFmtId="0" fontId="18" fillId="24" borderId="0" applyNumberFormat="0" applyBorder="0" applyAlignment="0" applyProtection="0">
      <alignment vertical="center"/>
    </xf>
    <xf numFmtId="0" fontId="0" fillId="0" borderId="0"/>
    <xf numFmtId="0" fontId="47" fillId="8" borderId="7" applyNumberFormat="0" applyAlignment="0" applyProtection="0">
      <alignment vertical="center"/>
    </xf>
    <xf numFmtId="0" fontId="6" fillId="0" borderId="0">
      <alignment vertical="center"/>
    </xf>
    <xf numFmtId="0" fontId="18" fillId="6" borderId="0" applyNumberFormat="0" applyBorder="0" applyAlignment="0" applyProtection="0">
      <alignment vertical="center"/>
    </xf>
    <xf numFmtId="0" fontId="0" fillId="0" borderId="0"/>
    <xf numFmtId="0" fontId="0" fillId="0" borderId="0"/>
    <xf numFmtId="0" fontId="42" fillId="5" borderId="0" applyNumberFormat="0" applyBorder="0" applyAlignment="0" applyProtection="0">
      <alignment vertical="center"/>
    </xf>
    <xf numFmtId="0" fontId="51" fillId="6" borderId="0" applyNumberFormat="0" applyBorder="0" applyAlignment="0" applyProtection="0">
      <alignment vertical="center"/>
    </xf>
    <xf numFmtId="0" fontId="42" fillId="23" borderId="0" applyNumberFormat="0" applyBorder="0" applyAlignment="0" applyProtection="0">
      <alignment vertical="center"/>
    </xf>
    <xf numFmtId="0" fontId="0" fillId="0" borderId="0"/>
    <xf numFmtId="0" fontId="0" fillId="0" borderId="0">
      <alignment vertical="center"/>
    </xf>
    <xf numFmtId="0" fontId="18" fillId="6" borderId="0" applyNumberFormat="0" applyBorder="0" applyAlignment="0" applyProtection="0">
      <alignment vertical="center"/>
    </xf>
    <xf numFmtId="0" fontId="0" fillId="0" borderId="0">
      <alignment vertical="center"/>
    </xf>
    <xf numFmtId="0" fontId="0" fillId="0" borderId="0">
      <alignment vertical="center"/>
    </xf>
    <xf numFmtId="0" fontId="42" fillId="18"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180" fontId="0" fillId="0" borderId="0" applyFont="0" applyFill="0" applyBorder="0" applyAlignment="0" applyProtection="0"/>
    <xf numFmtId="178" fontId="2" fillId="0" borderId="1">
      <alignment vertical="center"/>
      <protection locked="0"/>
    </xf>
    <xf numFmtId="0" fontId="42" fillId="18" borderId="0" applyNumberFormat="0" applyBorder="0" applyAlignment="0" applyProtection="0">
      <alignment vertical="center"/>
    </xf>
    <xf numFmtId="0" fontId="0" fillId="0" borderId="0"/>
    <xf numFmtId="0" fontId="57" fillId="7" borderId="6" applyNumberFormat="0" applyAlignment="0" applyProtection="0">
      <alignment vertical="center"/>
    </xf>
    <xf numFmtId="0" fontId="6" fillId="0" borderId="0"/>
    <xf numFmtId="0" fontId="6" fillId="0" borderId="0">
      <alignment vertical="center"/>
    </xf>
    <xf numFmtId="43" fontId="0" fillId="0" borderId="0" applyFont="0" applyFill="0" applyBorder="0" applyAlignment="0" applyProtection="0"/>
    <xf numFmtId="0" fontId="18" fillId="15" borderId="0" applyNumberFormat="0" applyBorder="0" applyAlignment="0" applyProtection="0">
      <alignment vertical="center"/>
    </xf>
    <xf numFmtId="0" fontId="0" fillId="0" borderId="0"/>
    <xf numFmtId="0" fontId="0" fillId="0" borderId="0">
      <alignment vertical="center"/>
    </xf>
    <xf numFmtId="0" fontId="0" fillId="0" borderId="0"/>
    <xf numFmtId="0" fontId="6" fillId="0" borderId="0"/>
    <xf numFmtId="0" fontId="0" fillId="0" borderId="0"/>
    <xf numFmtId="0" fontId="0"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0" fontId="0" fillId="0" borderId="0"/>
    <xf numFmtId="0" fontId="0" fillId="0" borderId="0"/>
    <xf numFmtId="0" fontId="54" fillId="15" borderId="0" applyNumberFormat="0" applyBorder="0" applyAlignment="0" applyProtection="0">
      <alignment vertical="center"/>
    </xf>
    <xf numFmtId="0" fontId="0" fillId="0" borderId="0">
      <alignment vertical="center"/>
    </xf>
    <xf numFmtId="0" fontId="0" fillId="0" borderId="0">
      <alignment vertical="center"/>
    </xf>
    <xf numFmtId="0" fontId="54" fillId="15"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41" fontId="0" fillId="0" borderId="0" applyFont="0" applyFill="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18" fillId="10" borderId="0" applyNumberFormat="0" applyBorder="0" applyAlignment="0" applyProtection="0">
      <alignment vertical="center"/>
    </xf>
    <xf numFmtId="0" fontId="0" fillId="0" borderId="0"/>
    <xf numFmtId="0" fontId="0" fillId="0" borderId="0"/>
    <xf numFmtId="37" fontId="81" fillId="0" borderId="0"/>
    <xf numFmtId="0" fontId="18" fillId="6"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0" fontId="0" fillId="0" borderId="0"/>
    <xf numFmtId="0" fontId="18" fillId="19"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0" fontId="0" fillId="0" borderId="0"/>
    <xf numFmtId="1" fontId="2" fillId="0" borderId="1">
      <alignment vertical="center"/>
      <protection locked="0"/>
    </xf>
    <xf numFmtId="0" fontId="0" fillId="0" borderId="0"/>
    <xf numFmtId="0" fontId="18" fillId="8" borderId="0" applyNumberFormat="0" applyBorder="0" applyAlignment="0" applyProtection="0">
      <alignment vertical="center"/>
    </xf>
    <xf numFmtId="0" fontId="0" fillId="0" borderId="0">
      <alignment vertical="center"/>
    </xf>
    <xf numFmtId="0" fontId="32" fillId="0" borderId="0">
      <alignment vertical="center"/>
    </xf>
    <xf numFmtId="0" fontId="0" fillId="0" borderId="0">
      <alignment vertical="center"/>
    </xf>
    <xf numFmtId="0" fontId="32" fillId="0" borderId="0">
      <alignment vertical="center"/>
    </xf>
    <xf numFmtId="187" fontId="0" fillId="0" borderId="0" applyFont="0" applyFill="0" applyBorder="0" applyAlignment="0" applyProtection="0">
      <alignment vertical="center"/>
    </xf>
    <xf numFmtId="0" fontId="0" fillId="0" borderId="0"/>
    <xf numFmtId="0" fontId="51" fillId="5" borderId="0" applyNumberFormat="0" applyBorder="0" applyAlignment="0" applyProtection="0">
      <alignment vertical="center"/>
    </xf>
    <xf numFmtId="0" fontId="42" fillId="14" borderId="0" applyNumberFormat="0" applyBorder="0" applyAlignment="0" applyProtection="0">
      <alignment vertical="center"/>
    </xf>
    <xf numFmtId="0" fontId="32" fillId="0" borderId="0">
      <alignment vertical="center"/>
    </xf>
    <xf numFmtId="0" fontId="0" fillId="0" borderId="0">
      <alignment vertical="center"/>
    </xf>
    <xf numFmtId="0" fontId="32" fillId="0" borderId="0">
      <alignment vertical="center"/>
    </xf>
    <xf numFmtId="0" fontId="0" fillId="0" borderId="0"/>
    <xf numFmtId="0" fontId="32" fillId="0" borderId="0"/>
    <xf numFmtId="0" fontId="18" fillId="6" borderId="0" applyNumberFormat="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42" fillId="25" borderId="0" applyNumberFormat="0" applyBorder="0" applyAlignment="0" applyProtection="0">
      <alignment vertical="center"/>
    </xf>
    <xf numFmtId="0" fontId="18" fillId="0" borderId="0"/>
    <xf numFmtId="0" fontId="0" fillId="0" borderId="0"/>
    <xf numFmtId="0" fontId="0" fillId="10" borderId="8" applyNumberFormat="0" applyFont="0" applyAlignment="0" applyProtection="0">
      <alignment vertical="center"/>
    </xf>
    <xf numFmtId="0" fontId="18" fillId="9" borderId="0" applyNumberFormat="0" applyBorder="0" applyAlignment="0" applyProtection="0">
      <alignment vertical="center"/>
    </xf>
    <xf numFmtId="0" fontId="0" fillId="0" borderId="0"/>
    <xf numFmtId="0" fontId="42" fillId="5" borderId="0" applyNumberFormat="0" applyBorder="0" applyAlignment="0" applyProtection="0">
      <alignment vertical="center"/>
    </xf>
    <xf numFmtId="0" fontId="0" fillId="0" borderId="0"/>
    <xf numFmtId="0" fontId="32" fillId="0" borderId="0"/>
    <xf numFmtId="43" fontId="0" fillId="0" borderId="0" applyFont="0" applyFill="0" applyBorder="0" applyAlignment="0" applyProtection="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32" fillId="0" borderId="0">
      <alignment vertical="center"/>
    </xf>
    <xf numFmtId="0" fontId="0" fillId="0" borderId="0">
      <alignment vertical="center"/>
    </xf>
    <xf numFmtId="0" fontId="0" fillId="0" borderId="0">
      <alignment vertical="center"/>
    </xf>
    <xf numFmtId="0" fontId="18" fillId="5" borderId="0" applyNumberFormat="0" applyBorder="0" applyAlignment="0" applyProtection="0">
      <alignment vertical="center"/>
    </xf>
    <xf numFmtId="0" fontId="32" fillId="0" borderId="0">
      <alignment vertical="center"/>
    </xf>
    <xf numFmtId="0" fontId="0" fillId="0" borderId="0"/>
    <xf numFmtId="0" fontId="0" fillId="10" borderId="8" applyNumberFormat="0" applyFont="0" applyAlignment="0" applyProtection="0">
      <alignment vertical="center"/>
    </xf>
    <xf numFmtId="0" fontId="32" fillId="0" borderId="0"/>
    <xf numFmtId="0" fontId="0" fillId="0" borderId="0">
      <alignment vertical="center"/>
    </xf>
    <xf numFmtId="0" fontId="0" fillId="0" borderId="0">
      <alignment vertical="center"/>
    </xf>
    <xf numFmtId="0" fontId="0" fillId="0" borderId="0"/>
    <xf numFmtId="0" fontId="42" fillId="22" borderId="0" applyNumberFormat="0" applyBorder="0" applyAlignment="0" applyProtection="0">
      <alignment vertical="center"/>
    </xf>
    <xf numFmtId="0" fontId="57" fillId="7" borderId="6" applyNumberFormat="0" applyAlignment="0" applyProtection="0">
      <alignment vertical="center"/>
    </xf>
    <xf numFmtId="0" fontId="0" fillId="0" borderId="0">
      <alignment vertical="center"/>
    </xf>
    <xf numFmtId="0" fontId="0" fillId="0" borderId="0">
      <alignment vertical="center"/>
    </xf>
    <xf numFmtId="0" fontId="6" fillId="0" borderId="0"/>
    <xf numFmtId="0" fontId="0" fillId="0" borderId="0"/>
    <xf numFmtId="0" fontId="0" fillId="10" borderId="8" applyNumberFormat="0" applyFont="0" applyAlignment="0" applyProtection="0">
      <alignment vertical="center"/>
    </xf>
    <xf numFmtId="0" fontId="45" fillId="0" borderId="0"/>
    <xf numFmtId="0" fontId="45" fillId="0" borderId="0"/>
    <xf numFmtId="0" fontId="0" fillId="0" borderId="0"/>
    <xf numFmtId="0" fontId="57" fillId="7" borderId="6" applyNumberFormat="0" applyAlignment="0" applyProtection="0">
      <alignment vertical="center"/>
    </xf>
    <xf numFmtId="0" fontId="0" fillId="0" borderId="0"/>
    <xf numFmtId="0" fontId="0" fillId="0" borderId="0"/>
    <xf numFmtId="0" fontId="2" fillId="0" borderId="1">
      <alignment horizontal="distributed" vertical="center" wrapText="1"/>
    </xf>
    <xf numFmtId="0" fontId="32" fillId="0" borderId="0"/>
    <xf numFmtId="0" fontId="0" fillId="0" borderId="0"/>
    <xf numFmtId="0" fontId="18" fillId="9" borderId="0" applyNumberFormat="0" applyBorder="0" applyAlignment="0" applyProtection="0">
      <alignment vertical="center"/>
    </xf>
    <xf numFmtId="0" fontId="32" fillId="0" borderId="0">
      <alignment vertical="center"/>
    </xf>
    <xf numFmtId="180" fontId="0" fillId="0" borderId="0" applyFont="0" applyFill="0" applyBorder="0" applyAlignment="0" applyProtection="0">
      <alignment vertical="center"/>
    </xf>
    <xf numFmtId="0" fontId="0" fillId="0" borderId="0">
      <alignment vertical="center"/>
    </xf>
    <xf numFmtId="0" fontId="66" fillId="0" borderId="14" applyNumberFormat="0" applyFill="0" applyAlignment="0" applyProtection="0">
      <alignment vertical="center"/>
    </xf>
    <xf numFmtId="0" fontId="18" fillId="24" borderId="0" applyNumberFormat="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32" fillId="0" borderId="0"/>
    <xf numFmtId="180" fontId="0" fillId="0" borderId="0" applyFont="0" applyFill="0" applyBorder="0" applyAlignment="0" applyProtection="0"/>
    <xf numFmtId="0" fontId="0" fillId="0" borderId="0">
      <alignment vertical="center"/>
    </xf>
    <xf numFmtId="0" fontId="46" fillId="0" borderId="0" applyNumberFormat="0" applyFill="0" applyBorder="0" applyAlignment="0" applyProtection="0">
      <alignment vertical="center"/>
    </xf>
    <xf numFmtId="0" fontId="66" fillId="0" borderId="14" applyNumberFormat="0" applyFill="0" applyAlignment="0" applyProtection="0">
      <alignment vertical="center"/>
    </xf>
    <xf numFmtId="0" fontId="18" fillId="24" borderId="0" applyNumberFormat="0" applyBorder="0" applyAlignment="0" applyProtection="0">
      <alignment vertical="center"/>
    </xf>
    <xf numFmtId="0" fontId="0" fillId="0" borderId="0"/>
    <xf numFmtId="0" fontId="67" fillId="0" borderId="0">
      <alignment horizontal="centerContinuous" vertical="center"/>
    </xf>
    <xf numFmtId="0" fontId="0" fillId="0" borderId="0">
      <alignment vertical="center"/>
    </xf>
    <xf numFmtId="0" fontId="46" fillId="0" borderId="0" applyNumberFormat="0" applyFill="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2" fillId="0" borderId="1">
      <alignment horizontal="distributed" vertical="center" wrapText="1"/>
    </xf>
    <xf numFmtId="0" fontId="0" fillId="0" borderId="0"/>
    <xf numFmtId="0" fontId="0" fillId="10" borderId="8" applyNumberFormat="0" applyFont="0" applyAlignment="0" applyProtection="0">
      <alignment vertical="center"/>
    </xf>
    <xf numFmtId="0" fontId="18" fillId="3" borderId="0" applyNumberFormat="0" applyBorder="0" applyAlignment="0" applyProtection="0">
      <alignment vertical="center"/>
    </xf>
    <xf numFmtId="0" fontId="0" fillId="0" borderId="0"/>
    <xf numFmtId="0" fontId="0" fillId="0" borderId="0"/>
    <xf numFmtId="0" fontId="0" fillId="0" borderId="0"/>
    <xf numFmtId="0" fontId="18" fillId="6" borderId="0" applyNumberFormat="0" applyBorder="0" applyAlignment="0" applyProtection="0">
      <alignment vertical="center"/>
    </xf>
    <xf numFmtId="0" fontId="0" fillId="0" borderId="0"/>
    <xf numFmtId="0" fontId="51" fillId="6" borderId="0" applyNumberFormat="0" applyBorder="0" applyAlignment="0" applyProtection="0">
      <alignment vertical="center"/>
    </xf>
    <xf numFmtId="0" fontId="46" fillId="0" borderId="0" applyNumberFormat="0" applyFill="0" applyBorder="0" applyAlignment="0" applyProtection="0">
      <alignment vertical="center"/>
    </xf>
    <xf numFmtId="0" fontId="0" fillId="0" borderId="0">
      <alignment vertical="center"/>
    </xf>
    <xf numFmtId="0" fontId="51" fillId="5" borderId="0" applyNumberFormat="0" applyBorder="0" applyAlignment="0" applyProtection="0">
      <alignment vertical="center"/>
    </xf>
    <xf numFmtId="0" fontId="0" fillId="0" borderId="0">
      <alignment vertical="center"/>
    </xf>
    <xf numFmtId="0" fontId="0" fillId="0" borderId="0"/>
    <xf numFmtId="0" fontId="32" fillId="0" borderId="0"/>
    <xf numFmtId="180" fontId="0" fillId="0" borderId="0" applyFont="0" applyFill="0" applyBorder="0" applyAlignment="0" applyProtection="0"/>
    <xf numFmtId="0" fontId="0" fillId="0" borderId="0">
      <alignment vertical="center"/>
    </xf>
    <xf numFmtId="0" fontId="0" fillId="0" borderId="0">
      <alignment vertical="center"/>
    </xf>
    <xf numFmtId="0" fontId="18" fillId="5" borderId="0" applyNumberFormat="0" applyBorder="0" applyAlignment="0" applyProtection="0">
      <alignment vertical="center"/>
    </xf>
    <xf numFmtId="0" fontId="0" fillId="0" borderId="0"/>
    <xf numFmtId="0" fontId="0" fillId="0" borderId="0"/>
    <xf numFmtId="0" fontId="6" fillId="0" borderId="0">
      <alignment vertical="center"/>
    </xf>
    <xf numFmtId="180" fontId="0" fillId="0" borderId="0" applyFont="0" applyFill="0" applyBorder="0" applyAlignment="0" applyProtection="0"/>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18" fillId="19" borderId="0" applyNumberFormat="0" applyBorder="0" applyAlignment="0" applyProtection="0">
      <alignment vertical="center"/>
    </xf>
    <xf numFmtId="0" fontId="0" fillId="0" borderId="0"/>
    <xf numFmtId="0" fontId="18" fillId="12" borderId="0" applyNumberFormat="0" applyBorder="0" applyAlignment="0" applyProtection="0">
      <alignment vertical="center"/>
    </xf>
    <xf numFmtId="0" fontId="42" fillId="11" borderId="0" applyNumberFormat="0" applyBorder="0" applyAlignment="0" applyProtection="0">
      <alignment vertical="center"/>
    </xf>
    <xf numFmtId="0" fontId="0" fillId="0" borderId="0">
      <alignment vertical="center"/>
    </xf>
    <xf numFmtId="0" fontId="42" fillId="11" borderId="0" applyNumberFormat="0" applyBorder="0" applyAlignment="0" applyProtection="0">
      <alignment vertical="center"/>
    </xf>
    <xf numFmtId="0" fontId="0" fillId="0" borderId="0">
      <alignment vertical="center"/>
    </xf>
    <xf numFmtId="0" fontId="0" fillId="0" borderId="0"/>
    <xf numFmtId="0" fontId="18" fillId="0" borderId="0"/>
    <xf numFmtId="0" fontId="42" fillId="11" borderId="0" applyNumberFormat="0" applyBorder="0" applyAlignment="0" applyProtection="0">
      <alignment vertical="center"/>
    </xf>
    <xf numFmtId="0" fontId="0" fillId="0" borderId="0"/>
    <xf numFmtId="0" fontId="0" fillId="0" borderId="0"/>
    <xf numFmtId="0" fontId="0" fillId="0" borderId="0"/>
    <xf numFmtId="0" fontId="18" fillId="4" borderId="0" applyNumberFormat="0" applyBorder="0" applyAlignment="0" applyProtection="0">
      <alignment vertical="center"/>
    </xf>
    <xf numFmtId="0" fontId="18" fillId="19" borderId="0" applyNumberFormat="0" applyBorder="0" applyAlignment="0" applyProtection="0">
      <alignment vertical="center"/>
    </xf>
    <xf numFmtId="0" fontId="0" fillId="0" borderId="0"/>
    <xf numFmtId="0" fontId="42" fillId="11" borderId="0" applyNumberFormat="0" applyBorder="0" applyAlignment="0" applyProtection="0">
      <alignment vertical="center"/>
    </xf>
    <xf numFmtId="0" fontId="0" fillId="0" borderId="0">
      <alignment vertical="center"/>
    </xf>
    <xf numFmtId="0" fontId="42" fillId="11" borderId="0" applyNumberFormat="0" applyBorder="0" applyAlignment="0" applyProtection="0">
      <alignment vertical="center"/>
    </xf>
    <xf numFmtId="0" fontId="0" fillId="0" borderId="0"/>
    <xf numFmtId="0" fontId="42" fillId="11" borderId="0" applyNumberFormat="0" applyBorder="0" applyAlignment="0" applyProtection="0">
      <alignment vertical="center"/>
    </xf>
    <xf numFmtId="0" fontId="0" fillId="0" borderId="0">
      <alignment vertical="center"/>
    </xf>
    <xf numFmtId="0" fontId="0" fillId="0" borderId="0"/>
    <xf numFmtId="0" fontId="0" fillId="0" borderId="0"/>
    <xf numFmtId="180" fontId="0" fillId="0" borderId="0" applyFont="0" applyFill="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xf numFmtId="0" fontId="0" fillId="0" borderId="0">
      <alignment vertical="center"/>
    </xf>
    <xf numFmtId="0" fontId="42" fillId="22" borderId="0" applyNumberFormat="0" applyBorder="0" applyAlignment="0" applyProtection="0">
      <alignment vertical="center"/>
    </xf>
    <xf numFmtId="0" fontId="0" fillId="0" borderId="0">
      <alignment vertical="center"/>
    </xf>
    <xf numFmtId="0" fontId="0" fillId="0" borderId="0"/>
    <xf numFmtId="0" fontId="42" fillId="22"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18" fillId="6" borderId="0" applyNumberFormat="0" applyBorder="0" applyAlignment="0" applyProtection="0">
      <alignment vertical="center"/>
    </xf>
    <xf numFmtId="0" fontId="51" fillId="11" borderId="0" applyNumberFormat="0" applyBorder="0" applyAlignment="0" applyProtection="0">
      <alignment vertical="center"/>
    </xf>
    <xf numFmtId="0" fontId="0" fillId="0" borderId="0"/>
    <xf numFmtId="0" fontId="42" fillId="12" borderId="0" applyNumberFormat="0" applyBorder="0" applyAlignment="0" applyProtection="0">
      <alignment vertical="center"/>
    </xf>
    <xf numFmtId="0" fontId="18" fillId="6" borderId="0" applyNumberFormat="0" applyBorder="0" applyAlignment="0" applyProtection="0">
      <alignment vertical="center"/>
    </xf>
    <xf numFmtId="0" fontId="51" fillId="11" borderId="0" applyNumberFormat="0" applyBorder="0" applyAlignment="0" applyProtection="0">
      <alignment vertical="center"/>
    </xf>
    <xf numFmtId="0" fontId="0" fillId="0" borderId="0"/>
    <xf numFmtId="0" fontId="61" fillId="0" borderId="12" applyNumberFormat="0" applyFill="0" applyAlignment="0" applyProtection="0">
      <alignment vertical="center"/>
    </xf>
    <xf numFmtId="0" fontId="0" fillId="0" borderId="0">
      <alignment vertical="center"/>
    </xf>
    <xf numFmtId="0" fontId="65" fillId="0" borderId="0" applyNumberFormat="0" applyFill="0" applyBorder="0" applyAlignment="0" applyProtection="0">
      <alignment vertical="top"/>
      <protection locked="0"/>
    </xf>
    <xf numFmtId="0" fontId="0" fillId="0" borderId="0">
      <alignment vertical="center"/>
    </xf>
    <xf numFmtId="0" fontId="0" fillId="0" borderId="0"/>
    <xf numFmtId="0" fontId="0" fillId="0" borderId="0">
      <alignment vertical="center"/>
    </xf>
    <xf numFmtId="0" fontId="18" fillId="16" borderId="0" applyNumberFormat="0" applyBorder="0" applyAlignment="0" applyProtection="0">
      <alignment vertical="center"/>
    </xf>
    <xf numFmtId="0" fontId="0" fillId="0" borderId="0"/>
    <xf numFmtId="0" fontId="0" fillId="0" borderId="0">
      <alignment vertical="center"/>
    </xf>
    <xf numFmtId="0" fontId="0" fillId="0" borderId="0"/>
    <xf numFmtId="0" fontId="42" fillId="5"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18" fillId="6" borderId="0" applyNumberFormat="0" applyBorder="0" applyAlignment="0" applyProtection="0">
      <alignment vertical="center"/>
    </xf>
    <xf numFmtId="0" fontId="51" fillId="11" borderId="0" applyNumberFormat="0" applyBorder="0" applyAlignment="0" applyProtection="0">
      <alignment vertical="center"/>
    </xf>
    <xf numFmtId="0" fontId="0" fillId="0" borderId="0">
      <alignment vertical="center"/>
    </xf>
    <xf numFmtId="0" fontId="51" fillId="11" borderId="0" applyNumberFormat="0" applyBorder="0" applyAlignment="0" applyProtection="0">
      <alignment vertical="center"/>
    </xf>
    <xf numFmtId="0" fontId="0" fillId="0" borderId="0"/>
    <xf numFmtId="0" fontId="0" fillId="0" borderId="0"/>
    <xf numFmtId="0" fontId="51" fillId="11" borderId="0" applyNumberFormat="0" applyBorder="0" applyAlignment="0" applyProtection="0">
      <alignment vertical="center"/>
    </xf>
    <xf numFmtId="0" fontId="0" fillId="0" borderId="0"/>
    <xf numFmtId="0" fontId="61" fillId="0" borderId="12" applyNumberFormat="0" applyFill="0" applyAlignment="0" applyProtection="0">
      <alignment vertical="center"/>
    </xf>
    <xf numFmtId="0" fontId="0" fillId="0" borderId="0">
      <alignment vertical="center"/>
    </xf>
    <xf numFmtId="0" fontId="0" fillId="0" borderId="0">
      <alignment vertical="center"/>
    </xf>
    <xf numFmtId="0" fontId="55" fillId="3" borderId="0" applyNumberFormat="0" applyBorder="0" applyAlignment="0" applyProtection="0">
      <alignment vertical="center"/>
    </xf>
    <xf numFmtId="0" fontId="0" fillId="0" borderId="0"/>
    <xf numFmtId="0" fontId="51" fillId="5" borderId="0" applyNumberFormat="0" applyBorder="0" applyAlignment="0" applyProtection="0">
      <alignment vertical="center"/>
    </xf>
    <xf numFmtId="0" fontId="51" fillId="12" borderId="0" applyNumberFormat="0" applyBorder="0" applyAlignment="0" applyProtection="0">
      <alignment vertical="center"/>
    </xf>
    <xf numFmtId="0" fontId="0" fillId="0" borderId="0">
      <alignment vertical="center"/>
    </xf>
    <xf numFmtId="43" fontId="18" fillId="0" borderId="0" applyFon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18" fillId="19" borderId="0" applyNumberFormat="0" applyBorder="0" applyAlignment="0" applyProtection="0">
      <alignment vertical="center"/>
    </xf>
    <xf numFmtId="0" fontId="42" fillId="23"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5"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188"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43" fontId="0" fillId="0" borderId="0" applyFont="0" applyFill="0" applyBorder="0" applyAlignment="0" applyProtection="0"/>
    <xf numFmtId="0" fontId="0" fillId="0" borderId="0">
      <alignment vertical="center"/>
    </xf>
    <xf numFmtId="0" fontId="2" fillId="0" borderId="1">
      <alignment horizontal="distributed" vertical="center" wrapText="1"/>
    </xf>
    <xf numFmtId="0" fontId="0" fillId="0" borderId="0"/>
    <xf numFmtId="0" fontId="0" fillId="10" borderId="8" applyNumberFormat="0" applyFont="0" applyAlignment="0" applyProtection="0">
      <alignment vertical="center"/>
    </xf>
    <xf numFmtId="0" fontId="18" fillId="9" borderId="0" applyNumberFormat="0" applyBorder="0" applyAlignment="0" applyProtection="0">
      <alignment vertical="center"/>
    </xf>
    <xf numFmtId="0" fontId="0" fillId="0" borderId="0"/>
    <xf numFmtId="0" fontId="0" fillId="0" borderId="0"/>
    <xf numFmtId="0" fontId="18" fillId="0" borderId="0">
      <alignment vertical="center"/>
    </xf>
    <xf numFmtId="180" fontId="0" fillId="0" borderId="0" applyFont="0" applyFill="0" applyBorder="0" applyAlignment="0" applyProtection="0">
      <alignment vertical="center"/>
    </xf>
    <xf numFmtId="0" fontId="0" fillId="0" borderId="0">
      <alignment vertical="center"/>
    </xf>
    <xf numFmtId="0" fontId="66" fillId="0" borderId="14" applyNumberFormat="0" applyFill="0" applyAlignment="0" applyProtection="0">
      <alignment vertical="center"/>
    </xf>
    <xf numFmtId="0" fontId="0" fillId="0" borderId="0"/>
    <xf numFmtId="0" fontId="18" fillId="0" borderId="0">
      <alignment vertical="center"/>
    </xf>
    <xf numFmtId="180" fontId="0" fillId="0" borderId="0" applyFont="0" applyFill="0" applyBorder="0" applyAlignment="0" applyProtection="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180" fontId="0" fillId="0" borderId="0" applyFont="0" applyFill="0" applyBorder="0" applyAlignment="0" applyProtection="0">
      <alignment vertical="center"/>
    </xf>
    <xf numFmtId="0" fontId="0" fillId="0" borderId="0">
      <alignment vertical="center"/>
    </xf>
    <xf numFmtId="0" fontId="0" fillId="0" borderId="0"/>
    <xf numFmtId="0" fontId="0" fillId="0" borderId="0"/>
    <xf numFmtId="180" fontId="0" fillId="0" borderId="0" applyFont="0" applyFill="0" applyBorder="0" applyAlignment="0" applyProtection="0"/>
    <xf numFmtId="0" fontId="0" fillId="0" borderId="0">
      <alignment vertical="center"/>
    </xf>
    <xf numFmtId="0" fontId="0" fillId="0" borderId="0"/>
    <xf numFmtId="180" fontId="0" fillId="0" borderId="0" applyFont="0" applyFill="0" applyBorder="0" applyAlignment="0" applyProtection="0">
      <alignment vertical="center"/>
    </xf>
    <xf numFmtId="0" fontId="0" fillId="0" borderId="0"/>
    <xf numFmtId="180" fontId="0" fillId="0" borderId="0" applyFont="0" applyFill="0" applyBorder="0" applyAlignment="0" applyProtection="0"/>
    <xf numFmtId="0" fontId="0" fillId="0" borderId="0">
      <alignment vertical="center"/>
    </xf>
    <xf numFmtId="0" fontId="54" fillId="15" borderId="0" applyNumberFormat="0" applyBorder="0" applyAlignment="0" applyProtection="0">
      <alignment vertical="center"/>
    </xf>
    <xf numFmtId="0" fontId="0" fillId="0" borderId="0"/>
    <xf numFmtId="0" fontId="55" fillId="3" borderId="0" applyNumberFormat="0" applyBorder="0" applyAlignment="0" applyProtection="0">
      <alignment vertical="center"/>
    </xf>
    <xf numFmtId="180" fontId="0" fillId="0" borderId="0" applyFont="0" applyFill="0" applyBorder="0" applyAlignment="0" applyProtection="0">
      <alignment vertical="center"/>
    </xf>
    <xf numFmtId="0" fontId="0" fillId="0" borderId="0"/>
    <xf numFmtId="0" fontId="0" fillId="0" borderId="0">
      <alignment vertical="center"/>
    </xf>
    <xf numFmtId="0" fontId="0" fillId="0" borderId="0"/>
    <xf numFmtId="0" fontId="18" fillId="12" borderId="0" applyNumberFormat="0" applyBorder="0" applyAlignment="0" applyProtection="0">
      <alignment vertical="center"/>
    </xf>
    <xf numFmtId="0" fontId="42" fillId="11"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18" fillId="8" borderId="0" applyNumberFormat="0" applyBorder="0" applyAlignment="0" applyProtection="0">
      <alignment vertical="center"/>
    </xf>
    <xf numFmtId="0" fontId="0" fillId="0" borderId="0">
      <alignment vertical="center"/>
    </xf>
    <xf numFmtId="0" fontId="0" fillId="0" borderId="0"/>
    <xf numFmtId="0" fontId="0" fillId="0" borderId="0"/>
    <xf numFmtId="0" fontId="18" fillId="8"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18" fillId="8" borderId="0" applyNumberFormat="0" applyBorder="0" applyAlignment="0" applyProtection="0">
      <alignment vertical="center"/>
    </xf>
    <xf numFmtId="0" fontId="42" fillId="22" borderId="0" applyNumberFormat="0" applyBorder="0" applyAlignment="0" applyProtection="0">
      <alignment vertical="center"/>
    </xf>
    <xf numFmtId="0" fontId="0" fillId="0" borderId="0">
      <alignment vertical="center"/>
    </xf>
    <xf numFmtId="180" fontId="0" fillId="0" borderId="0" applyFont="0" applyFill="0" applyBorder="0" applyAlignment="0" applyProtection="0"/>
    <xf numFmtId="0" fontId="0" fillId="0" borderId="0"/>
    <xf numFmtId="0" fontId="0" fillId="0" borderId="0"/>
    <xf numFmtId="0" fontId="18" fillId="8" borderId="0" applyNumberFormat="0" applyBorder="0" applyAlignment="0" applyProtection="0">
      <alignment vertical="center"/>
    </xf>
    <xf numFmtId="0" fontId="42" fillId="22" borderId="0" applyNumberFormat="0" applyBorder="0" applyAlignment="0" applyProtection="0">
      <alignment vertical="center"/>
    </xf>
    <xf numFmtId="0" fontId="0" fillId="0" borderId="0"/>
    <xf numFmtId="0" fontId="0" fillId="0" borderId="0"/>
    <xf numFmtId="0" fontId="54" fillId="15" borderId="0" applyNumberFormat="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0" fillId="0" borderId="0"/>
    <xf numFmtId="0" fontId="18" fillId="6" borderId="0" applyNumberFormat="0" applyBorder="0" applyAlignment="0" applyProtection="0">
      <alignment vertical="center"/>
    </xf>
    <xf numFmtId="0" fontId="0" fillId="0" borderId="0"/>
    <xf numFmtId="0" fontId="18" fillId="0" borderId="0"/>
    <xf numFmtId="0" fontId="42" fillId="11" borderId="0" applyNumberFormat="0" applyBorder="0" applyAlignment="0" applyProtection="0">
      <alignment vertical="center"/>
    </xf>
    <xf numFmtId="0" fontId="0" fillId="0" borderId="0">
      <alignment vertical="center"/>
    </xf>
    <xf numFmtId="0" fontId="42" fillId="11" borderId="0" applyNumberFormat="0" applyBorder="0" applyAlignment="0" applyProtection="0">
      <alignment vertical="center"/>
    </xf>
    <xf numFmtId="0" fontId="0" fillId="0" borderId="0">
      <alignment vertical="center"/>
    </xf>
    <xf numFmtId="0" fontId="42" fillId="11"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0" fontId="42" fillId="11"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8" fillId="10" borderId="0" applyNumberFormat="0" applyBorder="0" applyAlignment="0" applyProtection="0">
      <alignment vertical="center"/>
    </xf>
    <xf numFmtId="0" fontId="0" fillId="0" borderId="0"/>
    <xf numFmtId="0" fontId="0" fillId="0" borderId="0"/>
    <xf numFmtId="0" fontId="18" fillId="10" borderId="0" applyNumberFormat="0" applyBorder="0" applyAlignment="0" applyProtection="0">
      <alignment vertical="center"/>
    </xf>
    <xf numFmtId="0" fontId="49" fillId="6" borderId="7" applyNumberFormat="0" applyAlignment="0" applyProtection="0">
      <alignment vertical="center"/>
    </xf>
    <xf numFmtId="0" fontId="0" fillId="0" borderId="0"/>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0" fillId="0" borderId="0"/>
    <xf numFmtId="0" fontId="0" fillId="0" borderId="0"/>
    <xf numFmtId="9" fontId="0" fillId="0" borderId="0" applyFont="0" applyFill="0" applyBorder="0" applyAlignment="0" applyProtection="0">
      <alignment vertical="center"/>
    </xf>
    <xf numFmtId="0" fontId="0" fillId="10" borderId="8" applyNumberFormat="0" applyFont="0" applyAlignment="0" applyProtection="0">
      <alignment vertical="center"/>
    </xf>
    <xf numFmtId="0" fontId="0" fillId="0" borderId="0">
      <alignment vertical="center"/>
    </xf>
    <xf numFmtId="0" fontId="18" fillId="10" borderId="0" applyNumberFormat="0" applyBorder="0" applyAlignment="0" applyProtection="0">
      <alignment vertical="center"/>
    </xf>
    <xf numFmtId="0" fontId="44" fillId="7" borderId="6" applyNumberFormat="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18" fillId="19" borderId="0" applyNumberFormat="0" applyBorder="0" applyAlignment="0" applyProtection="0">
      <alignment vertical="center"/>
    </xf>
    <xf numFmtId="0" fontId="0" fillId="10" borderId="8" applyNumberFormat="0" applyFont="0" applyAlignment="0" applyProtection="0">
      <alignment vertical="center"/>
    </xf>
    <xf numFmtId="0" fontId="0" fillId="0" borderId="0"/>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17" fillId="0" borderId="13" applyNumberFormat="0" applyFill="0" applyAlignment="0" applyProtection="0">
      <alignment vertical="center"/>
    </xf>
    <xf numFmtId="0" fontId="0" fillId="0" borderId="0"/>
    <xf numFmtId="0" fontId="48" fillId="0" borderId="0" applyNumberFormat="0" applyFill="0" applyBorder="0" applyAlignment="0" applyProtection="0">
      <alignment vertical="center"/>
    </xf>
    <xf numFmtId="0" fontId="42" fillId="22" borderId="0" applyNumberFormat="0" applyBorder="0" applyAlignment="0" applyProtection="0">
      <alignment vertical="center"/>
    </xf>
    <xf numFmtId="0" fontId="0" fillId="0" borderId="0"/>
    <xf numFmtId="0" fontId="0" fillId="0" borderId="0">
      <alignment vertical="center"/>
    </xf>
    <xf numFmtId="0" fontId="42" fillId="11"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51" fillId="26" borderId="0" applyNumberFormat="0" applyBorder="0" applyAlignment="0" applyProtection="0">
      <alignment vertical="center"/>
    </xf>
    <xf numFmtId="0" fontId="0" fillId="0" borderId="0">
      <alignment vertical="center"/>
    </xf>
    <xf numFmtId="0" fontId="0" fillId="10" borderId="8" applyNumberFormat="0" applyFont="0" applyAlignment="0" applyProtection="0">
      <alignment vertical="center"/>
    </xf>
    <xf numFmtId="0" fontId="18" fillId="10" borderId="0" applyNumberFormat="0" applyBorder="0" applyAlignment="0" applyProtection="0">
      <alignment vertical="center"/>
    </xf>
    <xf numFmtId="0" fontId="0" fillId="0" borderId="0"/>
    <xf numFmtId="0" fontId="51" fillId="26" borderId="0" applyNumberFormat="0" applyBorder="0" applyAlignment="0" applyProtection="0">
      <alignment vertical="center"/>
    </xf>
    <xf numFmtId="0" fontId="0" fillId="0" borderId="0"/>
    <xf numFmtId="0" fontId="0" fillId="0" borderId="0"/>
    <xf numFmtId="0" fontId="0" fillId="0" borderId="0">
      <alignment vertical="center"/>
    </xf>
    <xf numFmtId="0" fontId="54" fillId="15" borderId="0" applyNumberFormat="0" applyBorder="0" applyAlignment="0" applyProtection="0">
      <alignment vertical="center"/>
    </xf>
    <xf numFmtId="0" fontId="46" fillId="0" borderId="0" applyNumberFormat="0" applyFill="0" applyBorder="0" applyAlignment="0" applyProtection="0">
      <alignment vertical="center"/>
    </xf>
    <xf numFmtId="0" fontId="0" fillId="0" borderId="0">
      <alignment vertical="center"/>
    </xf>
    <xf numFmtId="0" fontId="54" fillId="15" borderId="0" applyNumberFormat="0" applyBorder="0" applyAlignment="0" applyProtection="0">
      <alignment vertical="center"/>
    </xf>
    <xf numFmtId="0" fontId="18" fillId="13" borderId="0" applyNumberFormat="0" applyBorder="0" applyAlignment="0" applyProtection="0">
      <alignment vertical="center"/>
    </xf>
    <xf numFmtId="0" fontId="0" fillId="0" borderId="0"/>
    <xf numFmtId="0" fontId="54" fillId="15" borderId="0" applyNumberFormat="0" applyBorder="0" applyAlignment="0" applyProtection="0">
      <alignment vertical="center"/>
    </xf>
    <xf numFmtId="0" fontId="0" fillId="0" borderId="0">
      <alignment vertical="center"/>
    </xf>
    <xf numFmtId="0" fontId="54" fillId="15"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0" fontId="42" fillId="11"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18" fillId="6" borderId="0" applyNumberFormat="0" applyBorder="0" applyAlignment="0" applyProtection="0">
      <alignment vertical="center"/>
    </xf>
    <xf numFmtId="0" fontId="42" fillId="11" borderId="0" applyNumberFormat="0" applyBorder="0" applyAlignment="0" applyProtection="0">
      <alignment vertical="center"/>
    </xf>
    <xf numFmtId="0" fontId="0" fillId="0" borderId="0"/>
    <xf numFmtId="0" fontId="18" fillId="9" borderId="0" applyNumberFormat="0" applyBorder="0" applyAlignment="0" applyProtection="0">
      <alignment vertical="center"/>
    </xf>
    <xf numFmtId="0" fontId="18" fillId="6" borderId="0" applyNumberFormat="0" applyBorder="0" applyAlignment="0" applyProtection="0">
      <alignment vertical="center"/>
    </xf>
    <xf numFmtId="0" fontId="42" fillId="11" borderId="0" applyNumberFormat="0" applyBorder="0" applyAlignment="0" applyProtection="0">
      <alignment vertical="center"/>
    </xf>
    <xf numFmtId="0" fontId="0" fillId="0" borderId="0"/>
    <xf numFmtId="0" fontId="18" fillId="9" borderId="0" applyNumberFormat="0" applyBorder="0" applyAlignment="0" applyProtection="0">
      <alignment vertical="center"/>
    </xf>
    <xf numFmtId="0" fontId="58" fillId="0" borderId="10" applyNumberFormat="0" applyFill="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18" fillId="24" borderId="0" applyNumberFormat="0" applyBorder="0" applyAlignment="0" applyProtection="0">
      <alignment vertical="center"/>
    </xf>
    <xf numFmtId="0" fontId="0" fillId="0" borderId="0"/>
    <xf numFmtId="0" fontId="42" fillId="14" borderId="0" applyNumberFormat="0" applyBorder="0" applyAlignment="0" applyProtection="0">
      <alignment vertical="center"/>
    </xf>
    <xf numFmtId="0" fontId="0" fillId="0" borderId="0">
      <alignment vertical="center"/>
    </xf>
    <xf numFmtId="0" fontId="54" fillId="15" borderId="0" applyNumberFormat="0" applyBorder="0" applyAlignment="0" applyProtection="0">
      <alignment vertical="center"/>
    </xf>
    <xf numFmtId="0" fontId="0" fillId="0" borderId="0">
      <alignment vertical="center"/>
    </xf>
    <xf numFmtId="0" fontId="54" fillId="15" borderId="0" applyNumberFormat="0" applyBorder="0" applyAlignment="0" applyProtection="0">
      <alignment vertical="center"/>
    </xf>
    <xf numFmtId="0" fontId="0" fillId="0" borderId="0">
      <alignment vertical="center"/>
    </xf>
    <xf numFmtId="0" fontId="0" fillId="0" borderId="0"/>
    <xf numFmtId="0" fontId="18" fillId="6" borderId="0" applyNumberFormat="0" applyBorder="0" applyAlignment="0" applyProtection="0">
      <alignment vertical="center"/>
    </xf>
    <xf numFmtId="0" fontId="42" fillId="11"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0" fillId="0" borderId="0"/>
    <xf numFmtId="0" fontId="0" fillId="0" borderId="0"/>
    <xf numFmtId="0" fontId="58" fillId="0" borderId="10" applyNumberFormat="0" applyFill="0" applyAlignment="0" applyProtection="0">
      <alignment vertical="center"/>
    </xf>
    <xf numFmtId="178" fontId="2" fillId="0" borderId="1">
      <alignment vertical="center"/>
      <protection locked="0"/>
    </xf>
    <xf numFmtId="0" fontId="0" fillId="0" borderId="0">
      <alignment vertical="center"/>
    </xf>
    <xf numFmtId="0" fontId="0" fillId="0" borderId="0"/>
    <xf numFmtId="0" fontId="44" fillId="7" borderId="6" applyNumberFormat="0" applyAlignment="0" applyProtection="0">
      <alignment vertical="center"/>
    </xf>
    <xf numFmtId="0" fontId="18" fillId="3" borderId="0" applyNumberFormat="0" applyBorder="0" applyAlignment="0" applyProtection="0">
      <alignment vertical="center"/>
    </xf>
    <xf numFmtId="0" fontId="0" fillId="0" borderId="0">
      <alignment vertical="center"/>
    </xf>
    <xf numFmtId="0" fontId="54" fillId="15" borderId="0" applyNumberFormat="0" applyBorder="0" applyAlignment="0" applyProtection="0">
      <alignment vertical="center"/>
    </xf>
    <xf numFmtId="0" fontId="0" fillId="0" borderId="0">
      <alignment vertical="center"/>
    </xf>
    <xf numFmtId="0" fontId="55" fillId="3" borderId="0" applyNumberFormat="0" applyBorder="0" applyAlignment="0" applyProtection="0">
      <alignment vertical="center"/>
    </xf>
    <xf numFmtId="0" fontId="0" fillId="0" borderId="0">
      <alignment vertical="center"/>
    </xf>
    <xf numFmtId="0" fontId="0" fillId="0" borderId="0">
      <alignment vertical="center"/>
    </xf>
    <xf numFmtId="0" fontId="18" fillId="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10" borderId="8"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8" fillId="0" borderId="0">
      <alignment vertical="center"/>
    </xf>
    <xf numFmtId="0" fontId="0" fillId="0" borderId="0"/>
    <xf numFmtId="0" fontId="58" fillId="0" borderId="10" applyNumberFormat="0" applyFill="0" applyAlignment="0" applyProtection="0">
      <alignment vertical="center"/>
    </xf>
    <xf numFmtId="0" fontId="0" fillId="0" borderId="0"/>
    <xf numFmtId="0" fontId="0" fillId="0" borderId="0"/>
    <xf numFmtId="0" fontId="6" fillId="0" borderId="0">
      <alignment vertical="center"/>
    </xf>
    <xf numFmtId="9" fontId="6" fillId="0" borderId="0" applyFont="0" applyFill="0" applyBorder="0" applyAlignment="0" applyProtection="0">
      <alignment vertical="center"/>
    </xf>
    <xf numFmtId="0" fontId="0" fillId="0" borderId="0"/>
    <xf numFmtId="0" fontId="6" fillId="0" borderId="0">
      <alignment vertical="center"/>
    </xf>
    <xf numFmtId="0" fontId="0" fillId="0" borderId="0">
      <alignment vertical="center"/>
    </xf>
    <xf numFmtId="43" fontId="0" fillId="0" borderId="0" applyFont="0" applyFill="0" applyBorder="0" applyAlignment="0" applyProtection="0"/>
    <xf numFmtId="0" fontId="0" fillId="0" borderId="0"/>
    <xf numFmtId="0" fontId="0" fillId="0" borderId="0"/>
    <xf numFmtId="0" fontId="0" fillId="0" borderId="0"/>
    <xf numFmtId="0" fontId="0" fillId="0" borderId="0"/>
    <xf numFmtId="0" fontId="0" fillId="0" borderId="0"/>
    <xf numFmtId="180" fontId="0" fillId="0" borderId="0" applyFont="0" applyFill="0" applyBorder="0" applyAlignment="0" applyProtection="0"/>
    <xf numFmtId="0" fontId="0" fillId="0" borderId="0">
      <alignment vertical="center"/>
    </xf>
    <xf numFmtId="0" fontId="0" fillId="0" borderId="0">
      <alignment vertical="center"/>
    </xf>
    <xf numFmtId="0" fontId="57" fillId="7" borderId="6" applyNumberFormat="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180" fontId="0" fillId="0" borderId="0" applyFont="0" applyFill="0" applyBorder="0" applyAlignment="0" applyProtection="0"/>
    <xf numFmtId="0" fontId="0" fillId="0" borderId="0"/>
    <xf numFmtId="0" fontId="42" fillId="17" borderId="0" applyNumberFormat="0" applyBorder="0" applyAlignment="0" applyProtection="0">
      <alignment vertical="center"/>
    </xf>
    <xf numFmtId="0" fontId="0" fillId="0" borderId="0">
      <alignment vertical="center"/>
    </xf>
    <xf numFmtId="180" fontId="0" fillId="0" borderId="0" applyFont="0" applyFill="0" applyBorder="0" applyAlignment="0" applyProtection="0">
      <alignment vertical="center"/>
    </xf>
    <xf numFmtId="0" fontId="18" fillId="6" borderId="0" applyNumberFormat="0" applyBorder="0" applyAlignment="0" applyProtection="0">
      <alignment vertical="center"/>
    </xf>
    <xf numFmtId="0" fontId="0" fillId="0" borderId="0"/>
    <xf numFmtId="0" fontId="18" fillId="8"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xf numFmtId="0" fontId="18" fillId="9"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0" fontId="18" fillId="19" borderId="0" applyNumberFormat="0" applyBorder="0" applyAlignment="0" applyProtection="0">
      <alignment vertical="center"/>
    </xf>
    <xf numFmtId="0" fontId="18" fillId="13" borderId="0" applyNumberFormat="0" applyBorder="0" applyAlignment="0" applyProtection="0">
      <alignment vertical="center"/>
    </xf>
    <xf numFmtId="0" fontId="45" fillId="0" borderId="0"/>
    <xf numFmtId="0" fontId="0" fillId="0" borderId="0"/>
    <xf numFmtId="0" fontId="0" fillId="0" borderId="0">
      <alignment vertical="center"/>
    </xf>
    <xf numFmtId="0" fontId="56" fillId="0" borderId="0" applyNumberFormat="0" applyFill="0" applyBorder="0" applyAlignment="0" applyProtection="0">
      <alignment vertical="center"/>
    </xf>
    <xf numFmtId="0" fontId="0" fillId="0" borderId="0"/>
    <xf numFmtId="0" fontId="0" fillId="0" borderId="0"/>
    <xf numFmtId="0" fontId="18" fillId="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47" fillId="13" borderId="7" applyNumberFormat="0" applyAlignment="0" applyProtection="0">
      <alignment vertical="center"/>
    </xf>
    <xf numFmtId="0" fontId="0" fillId="0" borderId="0"/>
    <xf numFmtId="0" fontId="18" fillId="24" borderId="0" applyNumberFormat="0" applyBorder="0" applyAlignment="0" applyProtection="0">
      <alignment vertical="center"/>
    </xf>
    <xf numFmtId="0" fontId="0" fillId="0" borderId="0"/>
    <xf numFmtId="0" fontId="54" fillId="15" borderId="0" applyNumberFormat="0" applyBorder="0" applyAlignment="0" applyProtection="0">
      <alignment vertical="center"/>
    </xf>
    <xf numFmtId="0" fontId="0" fillId="0" borderId="0">
      <alignment vertical="center"/>
    </xf>
    <xf numFmtId="0" fontId="0" fillId="0" borderId="0">
      <alignment vertical="center"/>
    </xf>
    <xf numFmtId="0" fontId="48" fillId="0" borderId="0" applyNumberFormat="0" applyFill="0" applyBorder="0" applyAlignment="0" applyProtection="0">
      <alignment vertical="center"/>
    </xf>
    <xf numFmtId="0" fontId="0" fillId="0" borderId="0">
      <alignment vertical="center"/>
    </xf>
    <xf numFmtId="0" fontId="55" fillId="3" borderId="0" applyNumberFormat="0" applyBorder="0" applyAlignment="0" applyProtection="0">
      <alignment vertical="center"/>
    </xf>
    <xf numFmtId="0" fontId="0" fillId="0" borderId="0">
      <alignment vertical="center"/>
    </xf>
    <xf numFmtId="0" fontId="54" fillId="15"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18"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42" fillId="22" borderId="0" applyNumberFormat="0" applyBorder="0" applyAlignment="0" applyProtection="0">
      <alignment vertical="center"/>
    </xf>
    <xf numFmtId="0" fontId="0" fillId="0" borderId="0"/>
    <xf numFmtId="0" fontId="0" fillId="0" borderId="0"/>
    <xf numFmtId="0" fontId="0" fillId="0" borderId="0">
      <alignment vertical="center"/>
    </xf>
    <xf numFmtId="0" fontId="49" fillId="6" borderId="7" applyNumberFormat="0" applyAlignment="0" applyProtection="0">
      <alignment vertical="center"/>
    </xf>
    <xf numFmtId="0" fontId="54" fillId="15"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top"/>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5" fillId="0" borderId="0" applyNumberFormat="0" applyFill="0" applyBorder="0" applyAlignment="0" applyProtection="0">
      <alignment vertical="top"/>
      <protection locked="0"/>
    </xf>
    <xf numFmtId="0" fontId="0" fillId="0" borderId="0">
      <alignment vertical="center"/>
    </xf>
    <xf numFmtId="0" fontId="75" fillId="0" borderId="11" applyNumberFormat="0" applyFill="0" applyAlignment="0" applyProtection="0">
      <alignment vertical="center"/>
    </xf>
    <xf numFmtId="0" fontId="0" fillId="0" borderId="0"/>
    <xf numFmtId="0" fontId="0" fillId="0" borderId="0">
      <alignment vertical="center"/>
    </xf>
    <xf numFmtId="0" fontId="0" fillId="0" borderId="0"/>
    <xf numFmtId="0" fontId="0" fillId="0" borderId="0"/>
    <xf numFmtId="0" fontId="50" fillId="12" borderId="0" applyNumberFormat="0" applyBorder="0" applyAlignment="0" applyProtection="0">
      <alignment vertical="center"/>
    </xf>
    <xf numFmtId="0" fontId="66" fillId="0" borderId="14" applyNumberFormat="0" applyFill="0" applyAlignment="0" applyProtection="0">
      <alignment vertical="center"/>
    </xf>
    <xf numFmtId="0" fontId="0" fillId="0" borderId="0">
      <alignment vertical="center"/>
    </xf>
    <xf numFmtId="180" fontId="0" fillId="0" borderId="0" applyFont="0" applyFill="0" applyBorder="0" applyAlignment="0" applyProtection="0"/>
    <xf numFmtId="0" fontId="0" fillId="0" borderId="0">
      <alignment vertical="center"/>
    </xf>
    <xf numFmtId="0" fontId="0" fillId="0" borderId="0"/>
    <xf numFmtId="0" fontId="18" fillId="15"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0" fontId="44" fillId="7" borderId="6" applyNumberFormat="0" applyAlignment="0" applyProtection="0">
      <alignment vertical="center"/>
    </xf>
    <xf numFmtId="0" fontId="18" fillId="6" borderId="0" applyNumberFormat="0" applyBorder="0" applyAlignment="0" applyProtection="0">
      <alignment vertical="center"/>
    </xf>
    <xf numFmtId="0" fontId="0" fillId="0" borderId="0"/>
    <xf numFmtId="0" fontId="0" fillId="0" borderId="0">
      <alignment vertical="center"/>
    </xf>
    <xf numFmtId="0" fontId="18" fillId="6" borderId="0" applyNumberFormat="0" applyBorder="0" applyAlignment="0" applyProtection="0">
      <alignment vertical="center"/>
    </xf>
    <xf numFmtId="0" fontId="0" fillId="0" borderId="0">
      <alignment vertical="center"/>
    </xf>
    <xf numFmtId="0" fontId="0" fillId="0" borderId="0"/>
    <xf numFmtId="0" fontId="18" fillId="6" borderId="0" applyNumberFormat="0" applyBorder="0" applyAlignment="0" applyProtection="0">
      <alignment vertical="center"/>
    </xf>
    <xf numFmtId="0" fontId="0" fillId="0" borderId="0"/>
    <xf numFmtId="0" fontId="18" fillId="10"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18" fillId="8" borderId="0" applyNumberFormat="0" applyBorder="0" applyAlignment="0" applyProtection="0">
      <alignment vertical="center"/>
    </xf>
    <xf numFmtId="0" fontId="0" fillId="0" borderId="0"/>
    <xf numFmtId="0" fontId="42" fillId="18" borderId="0" applyNumberFormat="0" applyBorder="0" applyAlignment="0" applyProtection="0">
      <alignment vertical="center"/>
    </xf>
    <xf numFmtId="0" fontId="0" fillId="0" borderId="0"/>
    <xf numFmtId="0" fontId="18" fillId="19" borderId="0" applyNumberFormat="0" applyBorder="0" applyAlignment="0" applyProtection="0">
      <alignment vertical="center"/>
    </xf>
    <xf numFmtId="0" fontId="42" fillId="18" borderId="0" applyNumberFormat="0" applyBorder="0" applyAlignment="0" applyProtection="0">
      <alignment vertical="center"/>
    </xf>
    <xf numFmtId="0" fontId="0" fillId="0" borderId="0">
      <alignment vertical="center"/>
    </xf>
    <xf numFmtId="0" fontId="42" fillId="18"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180"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4"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51" fillId="26" borderId="0" applyNumberFormat="0" applyBorder="0" applyAlignment="0" applyProtection="0">
      <alignment vertical="center"/>
    </xf>
    <xf numFmtId="0" fontId="0" fillId="0" borderId="0">
      <alignment vertical="center"/>
    </xf>
    <xf numFmtId="0" fontId="0" fillId="0" borderId="0">
      <alignment vertical="center"/>
    </xf>
    <xf numFmtId="0" fontId="60" fillId="0" borderId="15" applyNumberFormat="0" applyFill="0" applyAlignment="0" applyProtection="0">
      <alignment vertical="center"/>
    </xf>
    <xf numFmtId="0" fontId="55" fillId="3" borderId="0" applyNumberFormat="0" applyBorder="0" applyAlignment="0" applyProtection="0">
      <alignment vertical="center"/>
    </xf>
    <xf numFmtId="0" fontId="0" fillId="0" borderId="0"/>
    <xf numFmtId="0" fontId="65" fillId="0" borderId="0" applyNumberFormat="0" applyFill="0" applyBorder="0" applyAlignment="0" applyProtection="0">
      <alignment vertical="top"/>
      <protection locked="0"/>
    </xf>
    <xf numFmtId="0" fontId="0" fillId="0" borderId="0"/>
    <xf numFmtId="0" fontId="0" fillId="0" borderId="0">
      <alignment vertical="center"/>
    </xf>
    <xf numFmtId="0" fontId="0" fillId="0" borderId="0">
      <alignment vertical="center"/>
    </xf>
    <xf numFmtId="0" fontId="55" fillId="3" borderId="0" applyNumberFormat="0" applyBorder="0" applyAlignment="0" applyProtection="0">
      <alignment vertical="center"/>
    </xf>
    <xf numFmtId="0" fontId="0" fillId="0" borderId="0"/>
    <xf numFmtId="0" fontId="0" fillId="0" borderId="0"/>
    <xf numFmtId="0" fontId="51" fillId="12" borderId="0" applyNumberFormat="0" applyBorder="0" applyAlignment="0" applyProtection="0">
      <alignment vertical="center"/>
    </xf>
    <xf numFmtId="0" fontId="18" fillId="4" borderId="0" applyNumberFormat="0" applyBorder="0" applyAlignment="0" applyProtection="0">
      <alignment vertical="center"/>
    </xf>
    <xf numFmtId="0" fontId="47" fillId="8" borderId="7" applyNumberFormat="0" applyAlignment="0" applyProtection="0">
      <alignment vertical="center"/>
    </xf>
    <xf numFmtId="0" fontId="51"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9" fillId="6" borderId="7" applyNumberFormat="0" applyAlignment="0" applyProtection="0">
      <alignment vertical="center"/>
    </xf>
    <xf numFmtId="0" fontId="0" fillId="0" borderId="0"/>
    <xf numFmtId="0" fontId="51" fillId="17" borderId="0" applyNumberFormat="0" applyBorder="0" applyAlignment="0" applyProtection="0">
      <alignment vertical="center"/>
    </xf>
    <xf numFmtId="0" fontId="42" fillId="22" borderId="0" applyNumberFormat="0" applyBorder="0" applyAlignment="0" applyProtection="0">
      <alignment vertical="center"/>
    </xf>
    <xf numFmtId="0" fontId="51" fillId="5" borderId="0" applyNumberFormat="0" applyBorder="0" applyAlignment="0" applyProtection="0">
      <alignment vertical="center"/>
    </xf>
    <xf numFmtId="0" fontId="0" fillId="0" borderId="0"/>
    <xf numFmtId="0" fontId="49" fillId="6" borderId="7" applyNumberFormat="0" applyAlignment="0" applyProtection="0">
      <alignment vertical="center"/>
    </xf>
    <xf numFmtId="0" fontId="0" fillId="0" borderId="0"/>
    <xf numFmtId="0" fontId="51" fillId="6" borderId="0" applyNumberFormat="0" applyBorder="0" applyAlignment="0" applyProtection="0">
      <alignment vertical="center"/>
    </xf>
    <xf numFmtId="0" fontId="0" fillId="0" borderId="0"/>
    <xf numFmtId="0" fontId="0" fillId="0" borderId="0"/>
    <xf numFmtId="0" fontId="0" fillId="0" borderId="0">
      <alignment vertical="center"/>
    </xf>
    <xf numFmtId="0" fontId="49" fillId="6" borderId="7" applyNumberFormat="0" applyAlignment="0" applyProtection="0">
      <alignment vertical="center"/>
    </xf>
    <xf numFmtId="0" fontId="42" fillId="22"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42" fillId="5" borderId="0" applyNumberFormat="0" applyBorder="0" applyAlignment="0" applyProtection="0">
      <alignment vertical="center"/>
    </xf>
    <xf numFmtId="0" fontId="0" fillId="0" borderId="0"/>
    <xf numFmtId="0" fontId="49" fillId="6" borderId="7" applyNumberFormat="0" applyAlignment="0" applyProtection="0">
      <alignment vertical="center"/>
    </xf>
    <xf numFmtId="0" fontId="0" fillId="10" borderId="8" applyNumberFormat="0" applyFont="0" applyAlignment="0" applyProtection="0">
      <alignment vertical="center"/>
    </xf>
    <xf numFmtId="0" fontId="0" fillId="0" borderId="0"/>
    <xf numFmtId="0" fontId="0" fillId="0" borderId="0">
      <alignment vertical="center"/>
    </xf>
    <xf numFmtId="9" fontId="18" fillId="0" borderId="0" applyFont="0" applyFill="0" applyBorder="0" applyAlignment="0" applyProtection="0">
      <alignment vertical="center"/>
    </xf>
    <xf numFmtId="0" fontId="0" fillId="0" borderId="0"/>
    <xf numFmtId="0" fontId="0" fillId="0" borderId="0"/>
    <xf numFmtId="0" fontId="55" fillId="3" borderId="0" applyNumberFormat="0" applyBorder="0" applyAlignment="0" applyProtection="0">
      <alignment vertical="center"/>
    </xf>
    <xf numFmtId="0" fontId="18" fillId="16" borderId="0" applyNumberFormat="0" applyBorder="0" applyAlignment="0" applyProtection="0">
      <alignment vertical="center"/>
    </xf>
    <xf numFmtId="0" fontId="0" fillId="0" borderId="0"/>
    <xf numFmtId="0" fontId="42" fillId="22" borderId="0" applyNumberFormat="0" applyBorder="0" applyAlignment="0" applyProtection="0">
      <alignment vertical="center"/>
    </xf>
    <xf numFmtId="0" fontId="18" fillId="3"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74" fillId="0" borderId="0" applyNumberFormat="0" applyFill="0" applyBorder="0" applyAlignment="0" applyProtection="0">
      <alignment vertical="center"/>
    </xf>
    <xf numFmtId="43" fontId="0" fillId="0" borderId="0" applyFont="0" applyFill="0" applyBorder="0" applyAlignment="0" applyProtection="0">
      <alignment vertical="center"/>
    </xf>
    <xf numFmtId="0" fontId="9" fillId="0" borderId="0"/>
    <xf numFmtId="0" fontId="0" fillId="0" borderId="0">
      <alignment vertical="center"/>
    </xf>
    <xf numFmtId="0" fontId="0" fillId="0" borderId="0">
      <alignment vertical="center"/>
    </xf>
    <xf numFmtId="0" fontId="74" fillId="0" borderId="0" applyNumberFormat="0" applyFill="0" applyBorder="0" applyAlignment="0" applyProtection="0">
      <alignment vertical="center"/>
    </xf>
    <xf numFmtId="43" fontId="0" fillId="0" borderId="0" applyFont="0" applyFill="0" applyBorder="0" applyAlignment="0" applyProtection="0"/>
    <xf numFmtId="0" fontId="0" fillId="0" borderId="0"/>
    <xf numFmtId="0" fontId="0" fillId="0" borderId="0"/>
    <xf numFmtId="0" fontId="18" fillId="9" borderId="0" applyNumberFormat="0" applyBorder="0" applyAlignment="0" applyProtection="0">
      <alignment vertical="center"/>
    </xf>
    <xf numFmtId="0" fontId="42" fillId="17" borderId="0" applyNumberFormat="0" applyBorder="0" applyAlignment="0" applyProtection="0">
      <alignment vertical="center"/>
    </xf>
    <xf numFmtId="0" fontId="0" fillId="0" borderId="0">
      <alignment vertical="center"/>
    </xf>
    <xf numFmtId="0" fontId="0" fillId="0" borderId="0">
      <alignment vertical="center"/>
    </xf>
    <xf numFmtId="0" fontId="18" fillId="8" borderId="0" applyNumberFormat="0" applyBorder="0" applyAlignment="0" applyProtection="0">
      <alignment vertical="center"/>
    </xf>
    <xf numFmtId="0" fontId="44" fillId="7" borderId="6" applyNumberFormat="0" applyAlignment="0" applyProtection="0">
      <alignment vertical="center"/>
    </xf>
    <xf numFmtId="0" fontId="0" fillId="0" borderId="0"/>
    <xf numFmtId="0" fontId="0" fillId="0" borderId="0"/>
    <xf numFmtId="180" fontId="0" fillId="0" borderId="0" applyFont="0" applyFill="0" applyBorder="0" applyAlignment="0" applyProtection="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74"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42" fillId="22" borderId="0" applyNumberFormat="0" applyBorder="0" applyAlignment="0" applyProtection="0">
      <alignment vertical="center"/>
    </xf>
    <xf numFmtId="0" fontId="0" fillId="0" borderId="0">
      <alignment vertical="center"/>
    </xf>
    <xf numFmtId="0" fontId="82"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42" fillId="17" borderId="0" applyNumberFormat="0" applyBorder="0" applyAlignment="0" applyProtection="0">
      <alignment vertical="center"/>
    </xf>
    <xf numFmtId="0" fontId="0" fillId="0" borderId="0">
      <alignment vertical="center"/>
    </xf>
    <xf numFmtId="0" fontId="42" fillId="17" borderId="0" applyNumberFormat="0" applyBorder="0" applyAlignment="0" applyProtection="0">
      <alignment vertical="center"/>
    </xf>
    <xf numFmtId="0" fontId="0" fillId="0" borderId="0"/>
    <xf numFmtId="0" fontId="0" fillId="0" borderId="0"/>
    <xf numFmtId="0" fontId="18" fillId="15" borderId="0" applyNumberFormat="0" applyBorder="0" applyAlignment="0" applyProtection="0">
      <alignment vertical="center"/>
    </xf>
    <xf numFmtId="0" fontId="0" fillId="0" borderId="0">
      <alignment vertical="center"/>
    </xf>
    <xf numFmtId="0" fontId="42" fillId="22" borderId="0" applyNumberFormat="0" applyBorder="0" applyAlignment="0" applyProtection="0">
      <alignment vertical="center"/>
    </xf>
    <xf numFmtId="0" fontId="0" fillId="0" borderId="0">
      <alignment vertical="center"/>
    </xf>
    <xf numFmtId="0" fontId="66" fillId="0" borderId="14" applyNumberFormat="0" applyFill="0" applyAlignment="0" applyProtection="0">
      <alignment vertical="center"/>
    </xf>
    <xf numFmtId="0" fontId="42" fillId="16" borderId="0" applyNumberFormat="0" applyBorder="0" applyAlignment="0" applyProtection="0">
      <alignment vertical="center"/>
    </xf>
    <xf numFmtId="180" fontId="0" fillId="0" borderId="0" applyFont="0" applyFill="0" applyBorder="0" applyAlignment="0" applyProtection="0"/>
    <xf numFmtId="0" fontId="0" fillId="0" borderId="0"/>
    <xf numFmtId="0" fontId="42" fillId="22" borderId="0" applyNumberFormat="0" applyBorder="0" applyAlignment="0" applyProtection="0">
      <alignment vertical="center"/>
    </xf>
    <xf numFmtId="0" fontId="59" fillId="0" borderId="11" applyNumberFormat="0" applyFill="0" applyAlignment="0" applyProtection="0">
      <alignment vertical="center"/>
    </xf>
    <xf numFmtId="0" fontId="0" fillId="0" borderId="0"/>
    <xf numFmtId="0" fontId="51" fillId="11" borderId="0" applyNumberFormat="0" applyBorder="0" applyAlignment="0" applyProtection="0">
      <alignment vertical="center"/>
    </xf>
    <xf numFmtId="0" fontId="0" fillId="0" borderId="0"/>
    <xf numFmtId="0" fontId="0" fillId="0" borderId="0">
      <alignment vertical="center"/>
    </xf>
    <xf numFmtId="0" fontId="42" fillId="22" borderId="0" applyNumberFormat="0" applyBorder="0" applyAlignment="0" applyProtection="0">
      <alignment vertical="center"/>
    </xf>
    <xf numFmtId="0" fontId="0" fillId="0" borderId="0"/>
    <xf numFmtId="0" fontId="0" fillId="0" borderId="0"/>
    <xf numFmtId="0" fontId="61" fillId="0" borderId="12" applyNumberFormat="0" applyFill="0" applyAlignment="0" applyProtection="0">
      <alignment vertical="center"/>
    </xf>
    <xf numFmtId="0" fontId="0" fillId="0" borderId="0">
      <alignment vertical="center"/>
    </xf>
    <xf numFmtId="0" fontId="0" fillId="0" borderId="0">
      <alignment vertical="center"/>
    </xf>
    <xf numFmtId="0" fontId="42" fillId="22" borderId="0" applyNumberFormat="0" applyBorder="0" applyAlignment="0" applyProtection="0">
      <alignment vertical="center"/>
    </xf>
    <xf numFmtId="0" fontId="0" fillId="0" borderId="0"/>
    <xf numFmtId="0" fontId="0" fillId="0" borderId="0"/>
    <xf numFmtId="0" fontId="42" fillId="22" borderId="0" applyNumberFormat="0" applyBorder="0" applyAlignment="0" applyProtection="0">
      <alignment vertical="center"/>
    </xf>
    <xf numFmtId="0" fontId="0" fillId="0" borderId="0"/>
    <xf numFmtId="0" fontId="42" fillId="18"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42" fillId="22" borderId="0" applyNumberFormat="0" applyBorder="0" applyAlignment="0" applyProtection="0">
      <alignment vertical="center"/>
    </xf>
    <xf numFmtId="0" fontId="0" fillId="0" borderId="0"/>
    <xf numFmtId="0" fontId="18" fillId="4" borderId="0" applyNumberFormat="0" applyBorder="0" applyAlignment="0" applyProtection="0">
      <alignment vertical="center"/>
    </xf>
    <xf numFmtId="0" fontId="42" fillId="1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4" fillId="0" borderId="19" applyNumberFormat="0" applyFill="0" applyAlignment="0" applyProtection="0">
      <alignment vertical="center"/>
    </xf>
    <xf numFmtId="0" fontId="72" fillId="0" borderId="0" applyNumberFormat="0" applyFill="0" applyBorder="0" applyAlignment="0" applyProtection="0">
      <alignment vertical="center"/>
    </xf>
    <xf numFmtId="0" fontId="55" fillId="3"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51" fillId="26" borderId="0" applyNumberFormat="0" applyBorder="0" applyAlignment="0" applyProtection="0">
      <alignment vertical="center"/>
    </xf>
    <xf numFmtId="0" fontId="0" fillId="0" borderId="0">
      <alignment vertical="center"/>
    </xf>
    <xf numFmtId="0" fontId="0" fillId="0" borderId="0"/>
    <xf numFmtId="0" fontId="0" fillId="0" borderId="0"/>
    <xf numFmtId="0" fontId="51" fillId="26" borderId="0" applyNumberFormat="0" applyBorder="0" applyAlignment="0" applyProtection="0">
      <alignment vertical="center"/>
    </xf>
    <xf numFmtId="0" fontId="0" fillId="0" borderId="0">
      <alignment vertical="center"/>
    </xf>
    <xf numFmtId="0" fontId="0" fillId="0" borderId="0"/>
    <xf numFmtId="0" fontId="0" fillId="0" borderId="0"/>
    <xf numFmtId="0" fontId="42" fillId="25"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18" fillId="9"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43" fontId="0" fillId="0" borderId="0" applyFont="0" applyFill="0" applyBorder="0" applyAlignment="0" applyProtection="0"/>
    <xf numFmtId="0" fontId="52" fillId="8" borderId="9" applyNumberFormat="0" applyAlignment="0" applyProtection="0">
      <alignment vertical="center"/>
    </xf>
    <xf numFmtId="0" fontId="0" fillId="0" borderId="0"/>
    <xf numFmtId="0" fontId="0" fillId="0" borderId="0">
      <alignment vertical="center"/>
    </xf>
    <xf numFmtId="180" fontId="0" fillId="0" borderId="0" applyFont="0" applyFill="0" applyBorder="0" applyAlignment="0" applyProtection="0"/>
    <xf numFmtId="0" fontId="0" fillId="0" borderId="0"/>
    <xf numFmtId="0" fontId="0" fillId="0" borderId="0"/>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43" fontId="0" fillId="0" borderId="0" applyFont="0" applyFill="0" applyBorder="0" applyAlignment="0" applyProtection="0"/>
    <xf numFmtId="0" fontId="0" fillId="0" borderId="0"/>
    <xf numFmtId="0" fontId="0" fillId="0" borderId="0"/>
    <xf numFmtId="0" fontId="0" fillId="0" borderId="0"/>
    <xf numFmtId="0" fontId="0" fillId="0" borderId="0">
      <alignment vertical="center"/>
    </xf>
    <xf numFmtId="0" fontId="79" fillId="0" borderId="0">
      <alignment vertical="center"/>
    </xf>
    <xf numFmtId="0" fontId="42" fillId="22" borderId="0" applyNumberFormat="0" applyBorder="0" applyAlignment="0" applyProtection="0">
      <alignment vertical="center"/>
    </xf>
    <xf numFmtId="0" fontId="0" fillId="0" borderId="0"/>
    <xf numFmtId="0" fontId="42" fillId="18" borderId="0" applyNumberFormat="0" applyBorder="0" applyAlignment="0" applyProtection="0">
      <alignment vertical="center"/>
    </xf>
    <xf numFmtId="0" fontId="0" fillId="0" borderId="0">
      <alignment vertical="center"/>
    </xf>
    <xf numFmtId="0" fontId="42" fillId="18" borderId="0" applyNumberFormat="0" applyBorder="0" applyAlignment="0" applyProtection="0">
      <alignment vertical="center"/>
    </xf>
    <xf numFmtId="0" fontId="0" fillId="0" borderId="0"/>
    <xf numFmtId="0" fontId="0" fillId="0" borderId="0"/>
    <xf numFmtId="0" fontId="18" fillId="15" borderId="0" applyNumberFormat="0" applyBorder="0" applyAlignment="0" applyProtection="0">
      <alignment vertical="center"/>
    </xf>
    <xf numFmtId="0" fontId="52" fillId="13" borderId="9" applyNumberFormat="0" applyAlignment="0" applyProtection="0">
      <alignment vertical="center"/>
    </xf>
    <xf numFmtId="0" fontId="0" fillId="0" borderId="0"/>
    <xf numFmtId="0" fontId="0" fillId="0" borderId="0">
      <alignment vertical="center"/>
    </xf>
    <xf numFmtId="0" fontId="0" fillId="0" borderId="0"/>
    <xf numFmtId="0" fontId="42" fillId="22" borderId="0" applyNumberFormat="0" applyBorder="0" applyAlignment="0" applyProtection="0">
      <alignment vertical="center"/>
    </xf>
    <xf numFmtId="0" fontId="0" fillId="0" borderId="0">
      <alignment vertical="center"/>
    </xf>
    <xf numFmtId="0" fontId="42" fillId="22" borderId="0" applyNumberFormat="0" applyBorder="0" applyAlignment="0" applyProtection="0">
      <alignment vertical="center"/>
    </xf>
    <xf numFmtId="0" fontId="0" fillId="0" borderId="0"/>
    <xf numFmtId="0" fontId="0" fillId="0" borderId="0">
      <alignment vertical="center"/>
    </xf>
    <xf numFmtId="0" fontId="0" fillId="0" borderId="0"/>
    <xf numFmtId="0" fontId="18" fillId="9" borderId="0" applyNumberFormat="0" applyBorder="0" applyAlignment="0" applyProtection="0">
      <alignment vertical="center"/>
    </xf>
    <xf numFmtId="0" fontId="42" fillId="22" borderId="0" applyNumberFormat="0" applyBorder="0" applyAlignment="0" applyProtection="0">
      <alignment vertical="center"/>
    </xf>
    <xf numFmtId="0" fontId="0" fillId="0" borderId="0"/>
    <xf numFmtId="0" fontId="0" fillId="0" borderId="0"/>
    <xf numFmtId="0" fontId="42" fillId="18" borderId="0" applyNumberFormat="0" applyBorder="0" applyAlignment="0" applyProtection="0">
      <alignment vertical="center"/>
    </xf>
    <xf numFmtId="0" fontId="0" fillId="0" borderId="0"/>
    <xf numFmtId="43" fontId="0" fillId="0" borderId="0" applyFont="0" applyFill="0" applyBorder="0" applyAlignment="0" applyProtection="0"/>
    <xf numFmtId="0" fontId="42" fillId="17" borderId="0" applyNumberFormat="0" applyBorder="0" applyAlignment="0" applyProtection="0">
      <alignment vertical="center"/>
    </xf>
    <xf numFmtId="0" fontId="0" fillId="0" borderId="0"/>
    <xf numFmtId="180" fontId="0" fillId="0" borderId="0" applyFont="0" applyFill="0" applyBorder="0" applyAlignment="0" applyProtection="0">
      <alignment vertical="center"/>
    </xf>
    <xf numFmtId="0" fontId="0" fillId="0" borderId="0">
      <alignment vertical="center"/>
    </xf>
    <xf numFmtId="0" fontId="54" fillId="15" borderId="0" applyNumberFormat="0" applyBorder="0" applyAlignment="0" applyProtection="0">
      <alignment vertical="center"/>
    </xf>
    <xf numFmtId="0" fontId="0" fillId="0" borderId="0">
      <alignment vertical="center"/>
    </xf>
    <xf numFmtId="0" fontId="54" fillId="15" borderId="0" applyNumberFormat="0" applyBorder="0" applyAlignment="0" applyProtection="0">
      <alignment vertical="center"/>
    </xf>
    <xf numFmtId="0" fontId="0" fillId="0" borderId="0"/>
    <xf numFmtId="0" fontId="54" fillId="15" borderId="0" applyNumberFormat="0" applyBorder="0" applyAlignment="0" applyProtection="0">
      <alignment vertical="center"/>
    </xf>
    <xf numFmtId="0" fontId="0" fillId="0" borderId="0">
      <alignment vertical="center"/>
    </xf>
    <xf numFmtId="0" fontId="54" fillId="15" borderId="0" applyNumberFormat="0" applyBorder="0" applyAlignment="0" applyProtection="0">
      <alignment vertical="center"/>
    </xf>
    <xf numFmtId="0" fontId="0" fillId="0" borderId="0"/>
    <xf numFmtId="0" fontId="0" fillId="0" borderId="0">
      <alignment vertical="center"/>
    </xf>
    <xf numFmtId="0" fontId="18" fillId="9" borderId="0" applyNumberFormat="0" applyBorder="0" applyAlignment="0" applyProtection="0">
      <alignment vertical="center"/>
    </xf>
    <xf numFmtId="0" fontId="42" fillId="22" borderId="0" applyNumberFormat="0" applyBorder="0" applyAlignment="0" applyProtection="0">
      <alignment vertical="center"/>
    </xf>
    <xf numFmtId="0" fontId="0" fillId="0" borderId="0"/>
    <xf numFmtId="0" fontId="18" fillId="9" borderId="0" applyNumberFormat="0" applyBorder="0" applyAlignment="0" applyProtection="0">
      <alignment vertical="center"/>
    </xf>
    <xf numFmtId="0" fontId="42" fillId="22" borderId="0" applyNumberFormat="0" applyBorder="0" applyAlignment="0" applyProtection="0">
      <alignment vertical="center"/>
    </xf>
    <xf numFmtId="0" fontId="0" fillId="0" borderId="0"/>
    <xf numFmtId="180"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180" fontId="0" fillId="0" borderId="0" applyFont="0" applyFill="0" applyBorder="0" applyAlignment="0" applyProtection="0">
      <alignment vertical="center"/>
    </xf>
    <xf numFmtId="0" fontId="0" fillId="0" borderId="0"/>
    <xf numFmtId="0" fontId="54" fillId="15" borderId="0" applyNumberFormat="0" applyBorder="0" applyAlignment="0" applyProtection="0">
      <alignment vertical="center"/>
    </xf>
    <xf numFmtId="0" fontId="0" fillId="0" borderId="0"/>
    <xf numFmtId="180" fontId="0" fillId="0" borderId="0" applyFont="0" applyFill="0" applyBorder="0" applyAlignment="0" applyProtection="0">
      <alignment vertical="center"/>
    </xf>
    <xf numFmtId="0" fontId="18" fillId="9" borderId="0" applyNumberFormat="0" applyBorder="0" applyAlignment="0" applyProtection="0">
      <alignment vertical="center"/>
    </xf>
    <xf numFmtId="0" fontId="0" fillId="0" borderId="0">
      <alignment vertical="center"/>
    </xf>
    <xf numFmtId="0" fontId="0" fillId="0" borderId="0">
      <alignment vertical="center"/>
    </xf>
    <xf numFmtId="0" fontId="42" fillId="20" borderId="0" applyNumberFormat="0" applyBorder="0" applyAlignment="0" applyProtection="0">
      <alignment vertical="center"/>
    </xf>
    <xf numFmtId="0" fontId="18" fillId="24" borderId="0" applyNumberFormat="0" applyBorder="0" applyAlignment="0" applyProtection="0">
      <alignment vertical="center"/>
    </xf>
    <xf numFmtId="0" fontId="0" fillId="0" borderId="0"/>
    <xf numFmtId="0" fontId="42" fillId="20" borderId="0" applyNumberFormat="0" applyBorder="0" applyAlignment="0" applyProtection="0">
      <alignment vertical="center"/>
    </xf>
    <xf numFmtId="0" fontId="18" fillId="24" borderId="0" applyNumberFormat="0" applyBorder="0" applyAlignment="0" applyProtection="0">
      <alignment vertical="center"/>
    </xf>
    <xf numFmtId="0" fontId="18" fillId="19" borderId="0" applyNumberFormat="0" applyBorder="0" applyAlignment="0" applyProtection="0">
      <alignment vertical="center"/>
    </xf>
    <xf numFmtId="0" fontId="0" fillId="0" borderId="0">
      <alignment vertical="center"/>
    </xf>
    <xf numFmtId="0" fontId="42" fillId="20" borderId="0" applyNumberFormat="0" applyBorder="0" applyAlignment="0" applyProtection="0">
      <alignment vertical="center"/>
    </xf>
    <xf numFmtId="0" fontId="18" fillId="24" borderId="0" applyNumberFormat="0" applyBorder="0" applyAlignment="0" applyProtection="0">
      <alignment vertical="center"/>
    </xf>
    <xf numFmtId="0" fontId="18" fillId="13" borderId="0" applyNumberFormat="0" applyBorder="0" applyAlignment="0" applyProtection="0">
      <alignment vertical="center"/>
    </xf>
    <xf numFmtId="0" fontId="54" fillId="15" borderId="0" applyNumberFormat="0" applyBorder="0" applyAlignment="0" applyProtection="0">
      <alignment vertical="center"/>
    </xf>
    <xf numFmtId="0" fontId="0" fillId="0" borderId="0"/>
    <xf numFmtId="0" fontId="18" fillId="24" borderId="0" applyNumberFormat="0" applyBorder="0" applyAlignment="0" applyProtection="0">
      <alignment vertical="center"/>
    </xf>
    <xf numFmtId="0" fontId="0" fillId="0" borderId="0">
      <alignment vertical="center"/>
    </xf>
    <xf numFmtId="0" fontId="0" fillId="0" borderId="0"/>
    <xf numFmtId="0" fontId="51" fillId="20" borderId="0" applyNumberFormat="0" applyBorder="0" applyAlignment="0" applyProtection="0">
      <alignment vertical="center"/>
    </xf>
    <xf numFmtId="0" fontId="18" fillId="15" borderId="0" applyNumberFormat="0" applyBorder="0" applyAlignment="0" applyProtection="0">
      <alignment vertical="center"/>
    </xf>
    <xf numFmtId="0" fontId="18" fillId="19" borderId="0" applyNumberFormat="0" applyBorder="0" applyAlignment="0" applyProtection="0">
      <alignment vertical="center"/>
    </xf>
    <xf numFmtId="0" fontId="0" fillId="0" borderId="0">
      <alignment vertical="center"/>
    </xf>
    <xf numFmtId="0" fontId="0" fillId="0" borderId="0"/>
    <xf numFmtId="0" fontId="51" fillId="20" borderId="0" applyNumberFormat="0" applyBorder="0" applyAlignment="0" applyProtection="0">
      <alignment vertical="center"/>
    </xf>
    <xf numFmtId="0" fontId="1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18" fillId="4" borderId="0" applyNumberFormat="0" applyBorder="0" applyAlignment="0" applyProtection="0">
      <alignment vertical="center"/>
    </xf>
    <xf numFmtId="0" fontId="0" fillId="0" borderId="0"/>
    <xf numFmtId="0" fontId="42" fillId="17" borderId="0" applyNumberFormat="0" applyBorder="0" applyAlignment="0" applyProtection="0">
      <alignment vertical="center"/>
    </xf>
    <xf numFmtId="0" fontId="0" fillId="0" borderId="0">
      <alignment vertical="center"/>
    </xf>
    <xf numFmtId="0" fontId="53" fillId="0" borderId="10" applyNumberFormat="0" applyFill="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60" fillId="0" borderId="0" applyNumberFormat="0" applyFill="0" applyBorder="0" applyAlignment="0" applyProtection="0">
      <alignment vertical="center"/>
    </xf>
    <xf numFmtId="43" fontId="0" fillId="0" borderId="0" applyFont="0" applyFill="0" applyBorder="0" applyAlignment="0" applyProtection="0"/>
    <xf numFmtId="0" fontId="18" fillId="9" borderId="0" applyNumberFormat="0" applyBorder="0" applyAlignment="0" applyProtection="0">
      <alignment vertical="center"/>
    </xf>
    <xf numFmtId="0" fontId="42" fillId="11"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xf numFmtId="43" fontId="0" fillId="0" borderId="0" applyFont="0" applyFill="0" applyBorder="0" applyAlignment="0" applyProtection="0"/>
    <xf numFmtId="0" fontId="18" fillId="9" borderId="0" applyNumberFormat="0" applyBorder="0" applyAlignment="0" applyProtection="0">
      <alignment vertical="center"/>
    </xf>
    <xf numFmtId="0" fontId="0" fillId="0" borderId="0">
      <alignment vertical="center"/>
    </xf>
    <xf numFmtId="0" fontId="42" fillId="11" borderId="0" applyNumberFormat="0" applyBorder="0" applyAlignment="0" applyProtection="0">
      <alignment vertical="center"/>
    </xf>
    <xf numFmtId="0" fontId="18" fillId="15" borderId="0" applyNumberFormat="0" applyBorder="0" applyAlignment="0" applyProtection="0">
      <alignment vertical="center"/>
    </xf>
    <xf numFmtId="0" fontId="18" fillId="6" borderId="0" applyNumberFormat="0" applyBorder="0" applyAlignment="0" applyProtection="0">
      <alignment vertical="center"/>
    </xf>
    <xf numFmtId="0" fontId="51" fillId="17"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xf numFmtId="0" fontId="42" fillId="11"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18" fillId="4" borderId="0" applyNumberFormat="0" applyBorder="0" applyAlignment="0" applyProtection="0">
      <alignment vertical="center"/>
    </xf>
    <xf numFmtId="180" fontId="0" fillId="0" borderId="0" applyFont="0" applyFill="0" applyBorder="0" applyAlignment="0" applyProtection="0"/>
    <xf numFmtId="0" fontId="0" fillId="0" borderId="0"/>
    <xf numFmtId="0" fontId="0" fillId="0" borderId="0"/>
    <xf numFmtId="0" fontId="0" fillId="0" borderId="0"/>
    <xf numFmtId="0" fontId="18" fillId="8" borderId="0" applyNumberFormat="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60" fillId="0" borderId="0" applyNumberFormat="0" applyFill="0" applyBorder="0" applyAlignment="0" applyProtection="0">
      <alignment vertical="center"/>
    </xf>
    <xf numFmtId="43" fontId="0" fillId="0" borderId="0" applyFont="0" applyFill="0" applyBorder="0" applyAlignment="0" applyProtection="0"/>
    <xf numFmtId="0" fontId="18" fillId="9" borderId="0" applyNumberFormat="0" applyBorder="0" applyAlignment="0" applyProtection="0">
      <alignment vertical="center"/>
    </xf>
    <xf numFmtId="0" fontId="42" fillId="22" borderId="0" applyNumberFormat="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xf numFmtId="43" fontId="0" fillId="0" borderId="0" applyFont="0" applyFill="0" applyBorder="0" applyAlignment="0" applyProtection="0"/>
    <xf numFmtId="0" fontId="18" fillId="9" borderId="0" applyNumberFormat="0" applyBorder="0" applyAlignment="0" applyProtection="0">
      <alignment vertical="center"/>
    </xf>
    <xf numFmtId="0" fontId="42" fillId="22" borderId="0" applyNumberFormat="0" applyBorder="0" applyAlignment="0" applyProtection="0">
      <alignment vertical="center"/>
    </xf>
    <xf numFmtId="0" fontId="0" fillId="0" borderId="0"/>
    <xf numFmtId="43" fontId="0" fillId="0" borderId="0" applyFont="0" applyFill="0" applyBorder="0" applyAlignment="0" applyProtection="0"/>
    <xf numFmtId="0" fontId="0" fillId="0" borderId="0"/>
    <xf numFmtId="0" fontId="0" fillId="0" borderId="0">
      <alignment vertical="center"/>
    </xf>
    <xf numFmtId="0" fontId="0" fillId="0" borderId="0">
      <alignment vertical="center"/>
    </xf>
    <xf numFmtId="0" fontId="56" fillId="0" borderId="0" applyNumberFormat="0" applyFill="0" applyBorder="0" applyAlignment="0" applyProtection="0">
      <alignment vertical="center"/>
    </xf>
    <xf numFmtId="0" fontId="0" fillId="0" borderId="0"/>
    <xf numFmtId="0" fontId="56"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54" fillId="15" borderId="0" applyNumberFormat="0" applyBorder="0" applyAlignment="0" applyProtection="0">
      <alignment vertical="center"/>
    </xf>
    <xf numFmtId="0" fontId="0" fillId="0" borderId="0"/>
    <xf numFmtId="0" fontId="54" fillId="15" borderId="0" applyNumberFormat="0" applyBorder="0" applyAlignment="0" applyProtection="0">
      <alignment vertical="center"/>
    </xf>
    <xf numFmtId="0" fontId="0" fillId="0" borderId="0"/>
    <xf numFmtId="0" fontId="55" fillId="3" borderId="0" applyNumberFormat="0" applyBorder="0" applyAlignment="0" applyProtection="0">
      <alignment vertical="center"/>
    </xf>
    <xf numFmtId="0" fontId="42" fillId="20" borderId="0" applyNumberFormat="0" applyBorder="0" applyAlignment="0" applyProtection="0">
      <alignment vertical="center"/>
    </xf>
    <xf numFmtId="0" fontId="18" fillId="19"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54" fillId="1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42" fillId="20" borderId="0" applyNumberFormat="0" applyBorder="0" applyAlignment="0" applyProtection="0">
      <alignment vertical="center"/>
    </xf>
    <xf numFmtId="0" fontId="49" fillId="6" borderId="7" applyNumberFormat="0" applyAlignment="0" applyProtection="0">
      <alignment vertical="center"/>
    </xf>
    <xf numFmtId="0" fontId="0" fillId="0" borderId="0"/>
    <xf numFmtId="0" fontId="18" fillId="19" borderId="0" applyNumberFormat="0" applyBorder="0" applyAlignment="0" applyProtection="0">
      <alignment vertical="center"/>
    </xf>
    <xf numFmtId="0" fontId="0" fillId="0" borderId="0"/>
    <xf numFmtId="0" fontId="42" fillId="20" borderId="0" applyNumberFormat="0" applyBorder="0" applyAlignment="0" applyProtection="0">
      <alignment vertical="center"/>
    </xf>
    <xf numFmtId="0" fontId="0" fillId="0" borderId="0">
      <alignment vertical="center"/>
    </xf>
    <xf numFmtId="0" fontId="42" fillId="20" borderId="0" applyNumberFormat="0" applyBorder="0" applyAlignment="0" applyProtection="0">
      <alignment vertical="center"/>
    </xf>
    <xf numFmtId="0" fontId="0" fillId="0" borderId="0"/>
    <xf numFmtId="0" fontId="0" fillId="0" borderId="0"/>
    <xf numFmtId="180" fontId="0" fillId="0" borderId="0" applyFont="0" applyFill="0" applyBorder="0" applyAlignment="0" applyProtection="0">
      <alignment vertical="center"/>
    </xf>
    <xf numFmtId="0" fontId="0" fillId="0" borderId="0">
      <alignment vertical="center"/>
    </xf>
    <xf numFmtId="0" fontId="0" fillId="0" borderId="0"/>
    <xf numFmtId="0" fontId="42" fillId="20" borderId="0" applyNumberFormat="0" applyBorder="0" applyAlignment="0" applyProtection="0">
      <alignment vertical="center"/>
    </xf>
    <xf numFmtId="0" fontId="18" fillId="0" borderId="0">
      <alignment vertical="center"/>
    </xf>
    <xf numFmtId="0" fontId="18" fillId="19"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0" fillId="0" borderId="0"/>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18" fillId="0" borderId="0">
      <alignment vertical="center"/>
    </xf>
    <xf numFmtId="0" fontId="0" fillId="0" borderId="0"/>
    <xf numFmtId="0" fontId="0" fillId="0" borderId="0"/>
    <xf numFmtId="0" fontId="42" fillId="17" borderId="0" applyNumberFormat="0" applyBorder="0" applyAlignment="0" applyProtection="0">
      <alignment vertical="center"/>
    </xf>
    <xf numFmtId="0" fontId="0" fillId="0" borderId="0"/>
    <xf numFmtId="0" fontId="18" fillId="16" borderId="0" applyNumberFormat="0" applyBorder="0" applyAlignment="0" applyProtection="0">
      <alignment vertical="center"/>
    </xf>
    <xf numFmtId="0" fontId="42" fillId="17" borderId="0" applyNumberFormat="0" applyBorder="0" applyAlignment="0" applyProtection="0">
      <alignment vertical="center"/>
    </xf>
    <xf numFmtId="0" fontId="51" fillId="26" borderId="0" applyNumberFormat="0" applyBorder="0" applyAlignment="0" applyProtection="0">
      <alignment vertical="center"/>
    </xf>
    <xf numFmtId="0" fontId="0" fillId="0" borderId="0">
      <alignment vertical="center"/>
    </xf>
    <xf numFmtId="0" fontId="53" fillId="0" borderId="10" applyNumberFormat="0" applyFill="0" applyAlignment="0" applyProtection="0">
      <alignment vertical="center"/>
    </xf>
    <xf numFmtId="0" fontId="0" fillId="0" borderId="0"/>
    <xf numFmtId="0" fontId="53" fillId="0" borderId="10" applyNumberFormat="0" applyFill="0" applyAlignment="0" applyProtection="0">
      <alignment vertical="center"/>
    </xf>
    <xf numFmtId="180" fontId="0" fillId="0" borderId="0" applyFont="0" applyFill="0" applyBorder="0" applyAlignment="0" applyProtection="0">
      <alignment vertical="center"/>
    </xf>
    <xf numFmtId="0" fontId="0" fillId="0" borderId="0"/>
    <xf numFmtId="180" fontId="0" fillId="0" borderId="0" applyFont="0" applyFill="0" applyBorder="0" applyAlignment="0" applyProtection="0">
      <alignment vertical="center"/>
    </xf>
    <xf numFmtId="0" fontId="0" fillId="0" borderId="0"/>
    <xf numFmtId="0" fontId="18" fillId="19" borderId="0" applyNumberFormat="0" applyBorder="0" applyAlignment="0" applyProtection="0">
      <alignment vertical="center"/>
    </xf>
    <xf numFmtId="0" fontId="0" fillId="0" borderId="0"/>
    <xf numFmtId="0" fontId="47" fillId="8" borderId="7" applyNumberFormat="0" applyAlignment="0" applyProtection="0">
      <alignment vertical="center"/>
    </xf>
    <xf numFmtId="0" fontId="42" fillId="22" borderId="0" applyNumberFormat="0" applyBorder="0" applyAlignment="0" applyProtection="0">
      <alignment vertical="center"/>
    </xf>
    <xf numFmtId="0" fontId="45" fillId="0" borderId="0"/>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51" fillId="13" borderId="0" applyNumberFormat="0" applyBorder="0" applyAlignment="0" applyProtection="0">
      <alignment vertical="center"/>
    </xf>
    <xf numFmtId="0" fontId="18" fillId="16"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47" fillId="13" borderId="7" applyNumberFormat="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0" fillId="0" borderId="0"/>
    <xf numFmtId="0" fontId="0" fillId="10" borderId="8" applyNumberFormat="0" applyFont="0" applyAlignment="0" applyProtection="0">
      <alignment vertical="center"/>
    </xf>
    <xf numFmtId="0" fontId="18" fillId="8" borderId="0" applyNumberFormat="0" applyBorder="0" applyAlignment="0" applyProtection="0">
      <alignment vertical="center"/>
    </xf>
    <xf numFmtId="0" fontId="18" fillId="24"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24" borderId="0" applyNumberFormat="0" applyBorder="0" applyAlignment="0" applyProtection="0">
      <alignment vertical="center"/>
    </xf>
    <xf numFmtId="0" fontId="18" fillId="8" borderId="0" applyNumberFormat="0" applyBorder="0" applyAlignment="0" applyProtection="0">
      <alignment vertical="center"/>
    </xf>
    <xf numFmtId="0" fontId="18" fillId="24"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xf numFmtId="0" fontId="42" fillId="20" borderId="0" applyNumberFormat="0" applyBorder="0" applyAlignment="0" applyProtection="0">
      <alignment vertical="center"/>
    </xf>
    <xf numFmtId="0" fontId="18" fillId="24" borderId="0" applyNumberFormat="0" applyBorder="0" applyAlignment="0" applyProtection="0">
      <alignment vertical="center"/>
    </xf>
    <xf numFmtId="0" fontId="42" fillId="20" borderId="0" applyNumberFormat="0" applyBorder="0" applyAlignment="0" applyProtection="0">
      <alignment vertical="center"/>
    </xf>
    <xf numFmtId="0" fontId="18" fillId="24" borderId="0" applyNumberFormat="0" applyBorder="0" applyAlignment="0" applyProtection="0">
      <alignment vertical="center"/>
    </xf>
    <xf numFmtId="0" fontId="42" fillId="20"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51" fillId="11" borderId="0" applyNumberFormat="0" applyBorder="0" applyAlignment="0" applyProtection="0">
      <alignment vertical="center"/>
    </xf>
    <xf numFmtId="0" fontId="18" fillId="24" borderId="0" applyNumberFormat="0" applyBorder="0" applyAlignment="0" applyProtection="0">
      <alignment vertical="center"/>
    </xf>
    <xf numFmtId="0" fontId="42" fillId="23" borderId="0" applyNumberFormat="0" applyBorder="0" applyAlignment="0" applyProtection="0">
      <alignment vertical="center"/>
    </xf>
    <xf numFmtId="0" fontId="42" fillId="20"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0" fillId="0" borderId="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19" borderId="0" applyNumberFormat="0" applyBorder="0" applyAlignment="0" applyProtection="0">
      <alignment vertical="center"/>
    </xf>
    <xf numFmtId="0" fontId="53" fillId="0" borderId="10" applyNumberFormat="0" applyFill="0" applyAlignment="0" applyProtection="0">
      <alignment vertical="center"/>
    </xf>
    <xf numFmtId="0" fontId="47" fillId="13" borderId="7" applyNumberFormat="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12" borderId="0" applyNumberFormat="0" applyBorder="0" applyAlignment="0" applyProtection="0">
      <alignment vertical="center"/>
    </xf>
    <xf numFmtId="0" fontId="42" fillId="22" borderId="0" applyNumberFormat="0" applyBorder="0" applyAlignment="0" applyProtection="0">
      <alignment vertical="center"/>
    </xf>
    <xf numFmtId="0" fontId="18" fillId="24" borderId="0" applyNumberFormat="0" applyBorder="0" applyAlignment="0" applyProtection="0">
      <alignment vertical="center"/>
    </xf>
    <xf numFmtId="9" fontId="0" fillId="0" borderId="0" applyFont="0" applyFill="0" applyBorder="0" applyAlignment="0" applyProtection="0">
      <alignment vertical="center"/>
    </xf>
    <xf numFmtId="0" fontId="18" fillId="19" borderId="0" applyNumberFormat="0" applyBorder="0" applyAlignment="0" applyProtection="0">
      <alignment vertical="center"/>
    </xf>
    <xf numFmtId="0" fontId="18" fillId="24" borderId="0" applyNumberFormat="0" applyBorder="0" applyAlignment="0" applyProtection="0">
      <alignment vertical="center"/>
    </xf>
    <xf numFmtId="0" fontId="42" fillId="14" borderId="0" applyNumberFormat="0" applyBorder="0" applyAlignment="0" applyProtection="0">
      <alignment vertical="center"/>
    </xf>
    <xf numFmtId="0" fontId="18" fillId="24" borderId="0" applyNumberFormat="0" applyBorder="0" applyAlignment="0" applyProtection="0">
      <alignment vertical="center"/>
    </xf>
    <xf numFmtId="0" fontId="42" fillId="14" borderId="0" applyNumberFormat="0" applyBorder="0" applyAlignment="0" applyProtection="0">
      <alignment vertical="center"/>
    </xf>
    <xf numFmtId="0" fontId="18" fillId="3" borderId="0" applyNumberFormat="0" applyBorder="0" applyAlignment="0" applyProtection="0">
      <alignment vertical="center"/>
    </xf>
    <xf numFmtId="0" fontId="18" fillId="6" borderId="0" applyNumberFormat="0" applyBorder="0" applyAlignment="0" applyProtection="0">
      <alignment vertical="center"/>
    </xf>
    <xf numFmtId="0" fontId="17" fillId="0" borderId="16" applyNumberFormat="0" applyFill="0" applyAlignment="0" applyProtection="0">
      <alignment vertical="center"/>
    </xf>
    <xf numFmtId="0" fontId="18" fillId="24" borderId="0" applyNumberFormat="0" applyBorder="0" applyAlignment="0" applyProtection="0">
      <alignment vertical="center"/>
    </xf>
    <xf numFmtId="0" fontId="42" fillId="14" borderId="0" applyNumberFormat="0" applyBorder="0" applyAlignment="0" applyProtection="0">
      <alignment vertical="center"/>
    </xf>
    <xf numFmtId="0" fontId="0" fillId="0" borderId="0"/>
    <xf numFmtId="0" fontId="18" fillId="24" borderId="0" applyNumberFormat="0" applyBorder="0" applyAlignment="0" applyProtection="0">
      <alignment vertical="center"/>
    </xf>
    <xf numFmtId="0" fontId="51" fillId="21" borderId="0" applyNumberFormat="0" applyBorder="0" applyAlignment="0" applyProtection="0">
      <alignment vertical="center"/>
    </xf>
    <xf numFmtId="0" fontId="0" fillId="0" borderId="0"/>
    <xf numFmtId="0" fontId="18" fillId="24"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47" fillId="13" borderId="7" applyNumberFormat="0" applyAlignment="0" applyProtection="0">
      <alignment vertical="center"/>
    </xf>
    <xf numFmtId="0" fontId="18" fillId="24" borderId="0" applyNumberFormat="0" applyBorder="0" applyAlignment="0" applyProtection="0">
      <alignment vertical="center"/>
    </xf>
    <xf numFmtId="0" fontId="42" fillId="22" borderId="0" applyNumberFormat="0" applyBorder="0" applyAlignment="0" applyProtection="0">
      <alignment vertical="center"/>
    </xf>
    <xf numFmtId="0" fontId="18" fillId="24" borderId="0" applyNumberFormat="0" applyBorder="0" applyAlignment="0" applyProtection="0">
      <alignment vertical="center"/>
    </xf>
    <xf numFmtId="0" fontId="42" fillId="22"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47" fillId="13" borderId="7" applyNumberFormat="0" applyAlignment="0" applyProtection="0">
      <alignment vertical="center"/>
    </xf>
    <xf numFmtId="0" fontId="51" fillId="12" borderId="0" applyNumberFormat="0" applyBorder="0" applyAlignment="0" applyProtection="0">
      <alignment vertical="center"/>
    </xf>
    <xf numFmtId="0" fontId="18" fillId="8" borderId="0" applyNumberFormat="0" applyBorder="0" applyAlignment="0" applyProtection="0">
      <alignment vertical="center"/>
    </xf>
    <xf numFmtId="180" fontId="0" fillId="0" borderId="0" applyFont="0" applyFill="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2" borderId="0" applyNumberFormat="0" applyBorder="0" applyAlignment="0" applyProtection="0">
      <alignment vertical="center"/>
    </xf>
    <xf numFmtId="0" fontId="18" fillId="15" borderId="0" applyNumberFormat="0" applyBorder="0" applyAlignment="0" applyProtection="0">
      <alignment vertical="center"/>
    </xf>
    <xf numFmtId="0" fontId="69" fillId="0" borderId="17" applyNumberFormat="0" applyFill="0" applyAlignment="0" applyProtection="0">
      <alignment vertical="center"/>
    </xf>
    <xf numFmtId="0" fontId="18" fillId="15" borderId="0" applyNumberFormat="0" applyBorder="0" applyAlignment="0" applyProtection="0">
      <alignment vertical="center"/>
    </xf>
    <xf numFmtId="0" fontId="51" fillId="17"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0" fillId="0" borderId="0"/>
    <xf numFmtId="178" fontId="2" fillId="0" borderId="1">
      <alignment vertical="center"/>
      <protection locked="0"/>
    </xf>
    <xf numFmtId="0" fontId="18" fillId="15" borderId="0" applyNumberFormat="0" applyBorder="0" applyAlignment="0" applyProtection="0">
      <alignment vertical="center"/>
    </xf>
    <xf numFmtId="0" fontId="6" fillId="0" borderId="0"/>
    <xf numFmtId="0" fontId="44" fillId="7" borderId="6"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42" fillId="5" borderId="0" applyNumberFormat="0" applyBorder="0" applyAlignment="0" applyProtection="0">
      <alignment vertical="center"/>
    </xf>
    <xf numFmtId="0" fontId="18" fillId="6" borderId="0" applyNumberFormat="0" applyBorder="0" applyAlignment="0" applyProtection="0">
      <alignment vertical="center"/>
    </xf>
    <xf numFmtId="0" fontId="18" fillId="9"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51" fillId="17" borderId="0" applyNumberFormat="0" applyBorder="0" applyAlignment="0" applyProtection="0">
      <alignment vertical="center"/>
    </xf>
    <xf numFmtId="0" fontId="18" fillId="6" borderId="0" applyNumberFormat="0" applyBorder="0" applyAlignment="0" applyProtection="0">
      <alignment vertical="center"/>
    </xf>
    <xf numFmtId="0" fontId="18" fillId="15" borderId="0" applyNumberFormat="0" applyBorder="0" applyAlignment="0" applyProtection="0">
      <alignment vertical="center"/>
    </xf>
    <xf numFmtId="0" fontId="18" fillId="6" borderId="0" applyNumberFormat="0" applyBorder="0" applyAlignment="0" applyProtection="0">
      <alignment vertical="center"/>
    </xf>
    <xf numFmtId="0" fontId="18" fillId="14"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xf numFmtId="0" fontId="18" fillId="1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8" fillId="4" borderId="0" applyNumberFormat="0" applyBorder="0" applyAlignment="0" applyProtection="0">
      <alignment vertical="center"/>
    </xf>
    <xf numFmtId="0" fontId="42" fillId="23" borderId="0" applyNumberFormat="0" applyBorder="0" applyAlignment="0" applyProtection="0">
      <alignment vertical="center"/>
    </xf>
    <xf numFmtId="0" fontId="51" fillId="20" borderId="0" applyNumberFormat="0" applyBorder="0" applyAlignment="0" applyProtection="0">
      <alignment vertical="center"/>
    </xf>
    <xf numFmtId="0" fontId="18" fillId="15" borderId="0" applyNumberFormat="0" applyBorder="0" applyAlignment="0" applyProtection="0">
      <alignment vertical="center"/>
    </xf>
    <xf numFmtId="0" fontId="18" fillId="19" borderId="0" applyNumberFormat="0" applyBorder="0" applyAlignment="0" applyProtection="0">
      <alignment vertical="center"/>
    </xf>
    <xf numFmtId="0" fontId="51" fillId="20" borderId="0" applyNumberFormat="0" applyBorder="0" applyAlignment="0" applyProtection="0">
      <alignment vertical="center"/>
    </xf>
    <xf numFmtId="0" fontId="18" fillId="15" borderId="0" applyNumberFormat="0" applyBorder="0" applyAlignment="0" applyProtection="0">
      <alignment vertical="center"/>
    </xf>
    <xf numFmtId="0" fontId="6" fillId="0" borderId="0">
      <alignment vertical="center"/>
    </xf>
    <xf numFmtId="0" fontId="0" fillId="0" borderId="0"/>
    <xf numFmtId="0" fontId="18" fillId="19" borderId="0" applyNumberFormat="0" applyBorder="0" applyAlignment="0" applyProtection="0">
      <alignment vertical="center"/>
    </xf>
    <xf numFmtId="0" fontId="18" fillId="12" borderId="0" applyNumberFormat="0" applyBorder="0" applyAlignment="0" applyProtection="0">
      <alignment vertical="center"/>
    </xf>
    <xf numFmtId="0" fontId="51" fillId="20"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51" fillId="20" borderId="0" applyNumberFormat="0" applyBorder="0" applyAlignment="0" applyProtection="0">
      <alignment vertical="center"/>
    </xf>
    <xf numFmtId="0" fontId="18" fillId="15" borderId="0" applyNumberFormat="0" applyBorder="0" applyAlignment="0" applyProtection="0">
      <alignment vertical="center"/>
    </xf>
    <xf numFmtId="0" fontId="6" fillId="0" borderId="0">
      <alignment vertical="center"/>
    </xf>
    <xf numFmtId="0" fontId="0" fillId="0" borderId="0"/>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6" fillId="0" borderId="0">
      <alignment vertical="center"/>
    </xf>
    <xf numFmtId="0" fontId="0" fillId="0" borderId="0"/>
    <xf numFmtId="0" fontId="18" fillId="15" borderId="0" applyNumberFormat="0" applyBorder="0" applyAlignment="0" applyProtection="0">
      <alignment vertical="center"/>
    </xf>
    <xf numFmtId="0" fontId="18" fillId="9" borderId="0" applyNumberFormat="0" applyBorder="0" applyAlignment="0" applyProtection="0">
      <alignment vertical="center"/>
    </xf>
    <xf numFmtId="0" fontId="18" fillId="15" borderId="0" applyNumberFormat="0" applyBorder="0" applyAlignment="0" applyProtection="0">
      <alignment vertical="center"/>
    </xf>
    <xf numFmtId="0" fontId="0" fillId="0" borderId="0"/>
    <xf numFmtId="0" fontId="18" fillId="15" borderId="0" applyNumberFormat="0" applyBorder="0" applyAlignment="0" applyProtection="0">
      <alignment vertical="center"/>
    </xf>
    <xf numFmtId="0" fontId="52" fillId="13" borderId="9" applyNumberFormat="0" applyAlignment="0" applyProtection="0">
      <alignment vertical="center"/>
    </xf>
    <xf numFmtId="0" fontId="18" fillId="15" borderId="0" applyNumberFormat="0" applyBorder="0" applyAlignment="0" applyProtection="0">
      <alignment vertical="center"/>
    </xf>
    <xf numFmtId="0" fontId="52" fillId="13" borderId="9" applyNumberFormat="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6"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51" fillId="26" borderId="0" applyNumberFormat="0" applyBorder="0" applyAlignment="0" applyProtection="0">
      <alignment vertical="center"/>
    </xf>
    <xf numFmtId="0" fontId="18" fillId="15" borderId="0" applyNumberFormat="0" applyBorder="0" applyAlignment="0" applyProtection="0">
      <alignment vertical="center"/>
    </xf>
    <xf numFmtId="0" fontId="42" fillId="20"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8"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4"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42" fillId="23" borderId="0" applyNumberFormat="0" applyBorder="0" applyAlignment="0" applyProtection="0">
      <alignment vertical="center"/>
    </xf>
    <xf numFmtId="0" fontId="18" fillId="6" borderId="0" applyNumberFormat="0" applyBorder="0" applyAlignment="0" applyProtection="0">
      <alignment vertical="center"/>
    </xf>
    <xf numFmtId="0" fontId="18" fillId="3" borderId="0" applyNumberFormat="0" applyBorder="0" applyAlignment="0" applyProtection="0">
      <alignment vertical="center"/>
    </xf>
    <xf numFmtId="0" fontId="0" fillId="0" borderId="0">
      <alignment vertical="center"/>
    </xf>
    <xf numFmtId="0" fontId="18" fillId="3" borderId="0" applyNumberFormat="0" applyBorder="0" applyAlignment="0" applyProtection="0">
      <alignment vertical="center"/>
    </xf>
    <xf numFmtId="0" fontId="18" fillId="13" borderId="0" applyNumberFormat="0" applyBorder="0" applyAlignment="0" applyProtection="0">
      <alignment vertical="center"/>
    </xf>
    <xf numFmtId="0" fontId="0" fillId="0" borderId="0"/>
    <xf numFmtId="0" fontId="18" fillId="3" borderId="0" applyNumberFormat="0" applyBorder="0" applyAlignment="0" applyProtection="0">
      <alignment vertical="center"/>
    </xf>
    <xf numFmtId="9" fontId="0" fillId="0" borderId="0" applyFont="0" applyFill="0" applyBorder="0" applyAlignment="0" applyProtection="0"/>
    <xf numFmtId="0" fontId="0" fillId="0" borderId="0"/>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51" fillId="6" borderId="0" applyNumberFormat="0" applyBorder="0" applyAlignment="0" applyProtection="0">
      <alignment vertical="center"/>
    </xf>
    <xf numFmtId="0" fontId="18" fillId="4" borderId="0" applyNumberFormat="0" applyBorder="0" applyAlignment="0" applyProtection="0">
      <alignment vertical="center"/>
    </xf>
    <xf numFmtId="0" fontId="18" fillId="3" borderId="0" applyNumberFormat="0" applyBorder="0" applyAlignment="0" applyProtection="0">
      <alignment vertical="center"/>
    </xf>
    <xf numFmtId="0" fontId="0" fillId="0" borderId="0"/>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0" fillId="0" borderId="0"/>
    <xf numFmtId="0" fontId="18" fillId="3"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0" fillId="0" borderId="0">
      <alignment vertical="center"/>
    </xf>
    <xf numFmtId="0" fontId="17" fillId="0" borderId="13" applyNumberFormat="0" applyFill="0" applyAlignment="0" applyProtection="0">
      <alignment vertical="center"/>
    </xf>
    <xf numFmtId="0" fontId="18" fillId="10" borderId="0" applyNumberFormat="0" applyBorder="0" applyAlignment="0" applyProtection="0">
      <alignment vertical="center"/>
    </xf>
    <xf numFmtId="0" fontId="0" fillId="0" borderId="0"/>
    <xf numFmtId="0" fontId="17" fillId="0" borderId="13" applyNumberFormat="0" applyFill="0" applyAlignment="0" applyProtection="0">
      <alignment vertical="center"/>
    </xf>
    <xf numFmtId="0" fontId="18" fillId="10" borderId="0" applyNumberFormat="0" applyBorder="0" applyAlignment="0" applyProtection="0">
      <alignment vertical="center"/>
    </xf>
    <xf numFmtId="0" fontId="17" fillId="0" borderId="13" applyNumberFormat="0" applyFill="0" applyAlignment="0" applyProtection="0">
      <alignment vertical="center"/>
    </xf>
    <xf numFmtId="0" fontId="18" fillId="10" borderId="0" applyNumberFormat="0" applyBorder="0" applyAlignment="0" applyProtection="0">
      <alignment vertical="center"/>
    </xf>
    <xf numFmtId="0" fontId="17" fillId="0" borderId="13" applyNumberFormat="0" applyFill="0" applyAlignment="0" applyProtection="0">
      <alignment vertical="center"/>
    </xf>
    <xf numFmtId="0" fontId="18" fillId="6" borderId="0" applyNumberFormat="0" applyBorder="0" applyAlignment="0" applyProtection="0">
      <alignment vertical="center"/>
    </xf>
    <xf numFmtId="0" fontId="18" fillId="10" borderId="0" applyNumberFormat="0" applyBorder="0" applyAlignment="0" applyProtection="0">
      <alignment vertical="center"/>
    </xf>
    <xf numFmtId="0" fontId="0" fillId="0" borderId="0">
      <alignment vertical="center"/>
    </xf>
    <xf numFmtId="0" fontId="0" fillId="0" borderId="0">
      <alignment vertical="center"/>
    </xf>
    <xf numFmtId="0" fontId="18" fillId="10" borderId="0" applyNumberFormat="0" applyBorder="0" applyAlignment="0" applyProtection="0">
      <alignment vertical="center"/>
    </xf>
    <xf numFmtId="0" fontId="0" fillId="0" borderId="0"/>
    <xf numFmtId="0" fontId="17" fillId="0" borderId="16" applyNumberFormat="0" applyFill="0" applyAlignment="0" applyProtection="0">
      <alignment vertical="center"/>
    </xf>
    <xf numFmtId="0" fontId="0" fillId="0" borderId="0">
      <alignment vertical="center"/>
    </xf>
    <xf numFmtId="0" fontId="18" fillId="10" borderId="0" applyNumberFormat="0" applyBorder="0" applyAlignment="0" applyProtection="0">
      <alignment vertical="center"/>
    </xf>
    <xf numFmtId="0" fontId="18" fillId="0" borderId="0">
      <alignment vertical="center"/>
    </xf>
    <xf numFmtId="0" fontId="17" fillId="0" borderId="16" applyNumberFormat="0" applyFill="0" applyAlignment="0" applyProtection="0">
      <alignment vertical="center"/>
    </xf>
    <xf numFmtId="0" fontId="18" fillId="10" borderId="0" applyNumberFormat="0" applyBorder="0" applyAlignment="0" applyProtection="0">
      <alignment vertical="center"/>
    </xf>
    <xf numFmtId="0" fontId="17" fillId="0" borderId="13" applyNumberFormat="0" applyFill="0" applyAlignment="0" applyProtection="0">
      <alignment vertical="center"/>
    </xf>
    <xf numFmtId="0" fontId="18" fillId="10" borderId="0" applyNumberFormat="0" applyBorder="0" applyAlignment="0" applyProtection="0">
      <alignment vertical="center"/>
    </xf>
    <xf numFmtId="0" fontId="46" fillId="0" borderId="0" applyNumberFormat="0" applyFill="0" applyBorder="0" applyAlignment="0" applyProtection="0">
      <alignment vertical="center"/>
    </xf>
    <xf numFmtId="0" fontId="54" fillId="15"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3"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180" fontId="0" fillId="0" borderId="0" applyFont="0" applyFill="0" applyBorder="0" applyAlignment="0" applyProtection="0"/>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3" borderId="0" applyNumberFormat="0" applyBorder="0" applyAlignment="0" applyProtection="0">
      <alignment vertical="center"/>
    </xf>
    <xf numFmtId="0" fontId="18" fillId="10" borderId="0" applyNumberFormat="0" applyBorder="0" applyAlignment="0" applyProtection="0">
      <alignment vertical="center"/>
    </xf>
    <xf numFmtId="0" fontId="51" fillId="20" borderId="0" applyNumberFormat="0" applyBorder="0" applyAlignment="0" applyProtection="0">
      <alignment vertical="center"/>
    </xf>
    <xf numFmtId="0" fontId="18" fillId="3" borderId="0" applyNumberFormat="0" applyBorder="0" applyAlignment="0" applyProtection="0">
      <alignment vertical="center"/>
    </xf>
    <xf numFmtId="0" fontId="0" fillId="0" borderId="0">
      <alignment vertical="center"/>
    </xf>
    <xf numFmtId="0" fontId="18" fillId="19" borderId="0" applyNumberFormat="0" applyBorder="0" applyAlignment="0" applyProtection="0">
      <alignment vertical="center"/>
    </xf>
    <xf numFmtId="0" fontId="50" fillId="12" borderId="0" applyNumberFormat="0" applyBorder="0" applyAlignment="0" applyProtection="0">
      <alignment vertical="center"/>
    </xf>
    <xf numFmtId="0" fontId="18" fillId="3" borderId="0" applyNumberFormat="0" applyBorder="0" applyAlignment="0" applyProtection="0">
      <alignment vertical="center"/>
    </xf>
    <xf numFmtId="9" fontId="18" fillId="0" borderId="0" applyFont="0" applyFill="0" applyBorder="0" applyAlignment="0" applyProtection="0">
      <alignment vertical="center"/>
    </xf>
    <xf numFmtId="0" fontId="0" fillId="0" borderId="0">
      <alignment vertical="center"/>
    </xf>
    <xf numFmtId="0" fontId="18" fillId="3" borderId="0" applyNumberFormat="0" applyBorder="0" applyAlignment="0" applyProtection="0">
      <alignment vertical="center"/>
    </xf>
    <xf numFmtId="0" fontId="0" fillId="0" borderId="0"/>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0" fillId="0" borderId="0">
      <alignment vertical="center"/>
    </xf>
    <xf numFmtId="0" fontId="52" fillId="13" borderId="9" applyNumberFormat="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54" fillId="15"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8" fillId="3" borderId="0" applyNumberFormat="0" applyBorder="0" applyAlignment="0" applyProtection="0">
      <alignment vertical="center"/>
    </xf>
    <xf numFmtId="0" fontId="0" fillId="0" borderId="0"/>
    <xf numFmtId="0" fontId="18" fillId="3" borderId="0" applyNumberFormat="0" applyBorder="0" applyAlignment="0" applyProtection="0">
      <alignment vertical="center"/>
    </xf>
    <xf numFmtId="0" fontId="0" fillId="0" borderId="0"/>
    <xf numFmtId="0" fontId="0" fillId="0" borderId="0">
      <alignment vertical="center"/>
    </xf>
    <xf numFmtId="0" fontId="18" fillId="3" borderId="0" applyNumberFormat="0" applyBorder="0" applyAlignment="0" applyProtection="0">
      <alignment vertical="center"/>
    </xf>
    <xf numFmtId="0" fontId="9" fillId="0" borderId="0"/>
    <xf numFmtId="0" fontId="0" fillId="0" borderId="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8"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6" fillId="0" borderId="0"/>
    <xf numFmtId="0" fontId="18" fillId="3" borderId="0" applyNumberFormat="0" applyBorder="0" applyAlignment="0" applyProtection="0">
      <alignment vertical="center"/>
    </xf>
    <xf numFmtId="0" fontId="0" fillId="0" borderId="0">
      <alignment vertical="center"/>
    </xf>
    <xf numFmtId="0" fontId="18" fillId="3" borderId="0" applyNumberFormat="0" applyBorder="0" applyAlignment="0" applyProtection="0">
      <alignment vertical="center"/>
    </xf>
    <xf numFmtId="9" fontId="18" fillId="0" borderId="0" applyFont="0" applyFill="0" applyBorder="0" applyAlignment="0" applyProtection="0">
      <alignment vertical="center"/>
    </xf>
    <xf numFmtId="0" fontId="18" fillId="3" borderId="0" applyNumberFormat="0" applyBorder="0" applyAlignment="0" applyProtection="0">
      <alignment vertical="center"/>
    </xf>
    <xf numFmtId="0" fontId="48"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0" borderId="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8" borderId="0" applyNumberFormat="0" applyBorder="0" applyAlignment="0" applyProtection="0">
      <alignment vertical="center"/>
    </xf>
    <xf numFmtId="0" fontId="18" fillId="10" borderId="0" applyNumberFormat="0" applyBorder="0" applyAlignment="0" applyProtection="0">
      <alignment vertical="center"/>
    </xf>
    <xf numFmtId="0" fontId="42" fillId="23" borderId="0" applyNumberFormat="0" applyBorder="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56" fillId="0" borderId="0" applyNumberFormat="0" applyFill="0" applyBorder="0" applyAlignment="0" applyProtection="0">
      <alignment vertical="center"/>
    </xf>
    <xf numFmtId="0" fontId="6" fillId="0" borderId="0"/>
    <xf numFmtId="0" fontId="55" fillId="3" borderId="0" applyNumberFormat="0" applyBorder="0" applyAlignment="0" applyProtection="0">
      <alignment vertical="center"/>
    </xf>
    <xf numFmtId="0" fontId="18" fillId="4" borderId="0" applyNumberFormat="0" applyBorder="0" applyAlignment="0" applyProtection="0">
      <alignment vertical="center"/>
    </xf>
    <xf numFmtId="0" fontId="77"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6" fillId="0" borderId="0"/>
    <xf numFmtId="0" fontId="18" fillId="19" borderId="0" applyNumberFormat="0" applyBorder="0" applyAlignment="0" applyProtection="0">
      <alignment vertical="center"/>
    </xf>
    <xf numFmtId="0" fontId="51" fillId="17"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17" fillId="0" borderId="13" applyNumberFormat="0" applyFill="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55" fillId="3" borderId="0" applyNumberFormat="0" applyBorder="0" applyAlignment="0" applyProtection="0">
      <alignment vertical="center"/>
    </xf>
    <xf numFmtId="0" fontId="74" fillId="0" borderId="19" applyNumberFormat="0" applyFill="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42" fillId="23" borderId="0" applyNumberFormat="0" applyBorder="0" applyAlignment="0" applyProtection="0">
      <alignment vertical="center"/>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18" fillId="0" borderId="0">
      <alignment vertical="center"/>
    </xf>
    <xf numFmtId="0" fontId="18" fillId="8" borderId="0" applyNumberFormat="0" applyBorder="0" applyAlignment="0" applyProtection="0">
      <alignment vertical="center"/>
    </xf>
    <xf numFmtId="0" fontId="52" fillId="13" borderId="9" applyNumberFormat="0" applyAlignment="0" applyProtection="0">
      <alignment vertical="center"/>
    </xf>
    <xf numFmtId="0" fontId="6" fillId="0" borderId="0"/>
    <xf numFmtId="0" fontId="18" fillId="4" borderId="0" applyNumberFormat="0" applyBorder="0" applyAlignment="0" applyProtection="0">
      <alignment vertical="center"/>
    </xf>
    <xf numFmtId="0" fontId="57" fillId="7" borderId="6" applyNumberFormat="0" applyAlignment="0" applyProtection="0">
      <alignment vertical="center"/>
    </xf>
    <xf numFmtId="0" fontId="51" fillId="20" borderId="0" applyNumberFormat="0" applyBorder="0" applyAlignment="0" applyProtection="0">
      <alignment vertical="center"/>
    </xf>
    <xf numFmtId="0" fontId="18" fillId="4" borderId="0" applyNumberFormat="0" applyBorder="0" applyAlignment="0" applyProtection="0">
      <alignment vertical="center"/>
    </xf>
    <xf numFmtId="0" fontId="77"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6"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9"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9" borderId="0" applyNumberFormat="0" applyBorder="0" applyAlignment="0" applyProtection="0">
      <alignment vertical="center"/>
    </xf>
    <xf numFmtId="0" fontId="55" fillId="3" borderId="0" applyNumberFormat="0" applyBorder="0" applyAlignment="0" applyProtection="0">
      <alignment vertical="center"/>
    </xf>
    <xf numFmtId="0" fontId="18" fillId="4" borderId="0" applyNumberFormat="0" applyBorder="0" applyAlignment="0" applyProtection="0">
      <alignment vertical="center"/>
    </xf>
    <xf numFmtId="180" fontId="0" fillId="0" borderId="0" applyFont="0" applyFill="0" applyBorder="0" applyAlignment="0" applyProtection="0">
      <alignment vertical="center"/>
    </xf>
    <xf numFmtId="0" fontId="0" fillId="0" borderId="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9" borderId="0" applyNumberFormat="0" applyBorder="0" applyAlignment="0" applyProtection="0">
      <alignment vertical="center"/>
    </xf>
    <xf numFmtId="0" fontId="18" fillId="4" borderId="0" applyNumberFormat="0" applyBorder="0" applyAlignment="0" applyProtection="0">
      <alignment vertical="center"/>
    </xf>
    <xf numFmtId="0" fontId="18" fillId="19" borderId="0" applyNumberFormat="0" applyBorder="0" applyAlignment="0" applyProtection="0">
      <alignment vertical="center"/>
    </xf>
    <xf numFmtId="0" fontId="18" fillId="4" borderId="0" applyNumberFormat="0" applyBorder="0" applyAlignment="0" applyProtection="0">
      <alignment vertical="center"/>
    </xf>
    <xf numFmtId="0" fontId="18" fillId="19"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9"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77" fillId="0" borderId="0" applyNumberFormat="0" applyFill="0" applyBorder="0" applyAlignment="0" applyProtection="0">
      <alignment vertical="center"/>
    </xf>
    <xf numFmtId="0" fontId="0" fillId="0" borderId="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42" fillId="23"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9" borderId="0" applyNumberFormat="0" applyBorder="0" applyAlignment="0" applyProtection="0">
      <alignment vertical="center"/>
    </xf>
    <xf numFmtId="0" fontId="77" fillId="0" borderId="0" applyNumberFormat="0" applyFill="0" applyBorder="0" applyAlignment="0" applyProtection="0">
      <alignment vertical="center"/>
    </xf>
    <xf numFmtId="0" fontId="6" fillId="0" borderId="0">
      <alignment vertical="center"/>
    </xf>
    <xf numFmtId="0" fontId="18" fillId="19" borderId="0" applyNumberFormat="0" applyBorder="0" applyAlignment="0" applyProtection="0">
      <alignment vertical="center"/>
    </xf>
    <xf numFmtId="0" fontId="18" fillId="6" borderId="0" applyNumberFormat="0" applyBorder="0" applyAlignment="0" applyProtection="0">
      <alignment vertical="center"/>
    </xf>
    <xf numFmtId="0" fontId="18" fillId="19" borderId="0" applyNumberFormat="0" applyBorder="0" applyAlignment="0" applyProtection="0">
      <alignment vertical="center"/>
    </xf>
    <xf numFmtId="0" fontId="18" fillId="5" borderId="0" applyNumberFormat="0" applyBorder="0" applyAlignment="0" applyProtection="0">
      <alignment vertical="center"/>
    </xf>
    <xf numFmtId="0" fontId="0" fillId="0" borderId="0">
      <alignment vertical="center"/>
    </xf>
    <xf numFmtId="0" fontId="18" fillId="19" borderId="0" applyNumberFormat="0" applyBorder="0" applyAlignment="0" applyProtection="0">
      <alignment vertical="center"/>
    </xf>
    <xf numFmtId="0" fontId="18" fillId="13" borderId="0" applyNumberFormat="0" applyBorder="0" applyAlignment="0" applyProtection="0">
      <alignment vertical="center"/>
    </xf>
    <xf numFmtId="0" fontId="18" fillId="5" borderId="0" applyNumberFormat="0" applyBorder="0" applyAlignment="0" applyProtection="0">
      <alignment vertical="center"/>
    </xf>
    <xf numFmtId="0" fontId="0" fillId="0" borderId="0"/>
    <xf numFmtId="0" fontId="18" fillId="19" borderId="0" applyNumberFormat="0" applyBorder="0" applyAlignment="0" applyProtection="0">
      <alignment vertical="center"/>
    </xf>
    <xf numFmtId="0" fontId="83" fillId="0" borderId="0"/>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5" borderId="0" applyNumberFormat="0" applyBorder="0" applyAlignment="0" applyProtection="0">
      <alignment vertical="center"/>
    </xf>
    <xf numFmtId="0" fontId="0" fillId="0" borderId="0"/>
    <xf numFmtId="180" fontId="0" fillId="0" borderId="0" applyFont="0" applyFill="0" applyBorder="0" applyAlignment="0" applyProtection="0"/>
    <xf numFmtId="0" fontId="18" fillId="19" borderId="0" applyNumberFormat="0" applyBorder="0" applyAlignment="0" applyProtection="0">
      <alignment vertical="center"/>
    </xf>
    <xf numFmtId="0" fontId="61" fillId="0" borderId="12" applyNumberFormat="0" applyFill="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2" borderId="0" applyNumberFormat="0" applyBorder="0" applyAlignment="0" applyProtection="0">
      <alignment vertical="center"/>
    </xf>
    <xf numFmtId="0" fontId="18" fillId="19" borderId="0" applyNumberFormat="0" applyBorder="0" applyAlignment="0" applyProtection="0">
      <alignment vertical="center"/>
    </xf>
    <xf numFmtId="0" fontId="18" fillId="14" borderId="0" applyNumberFormat="0" applyBorder="0" applyAlignment="0" applyProtection="0">
      <alignment vertical="center"/>
    </xf>
    <xf numFmtId="180" fontId="0" fillId="0" borderId="0" applyFont="0" applyFill="0" applyBorder="0" applyAlignment="0" applyProtection="0"/>
    <xf numFmtId="0" fontId="18" fillId="13" borderId="0" applyNumberFormat="0" applyBorder="0" applyAlignment="0" applyProtection="0">
      <alignment vertical="center"/>
    </xf>
    <xf numFmtId="0" fontId="18" fillId="19" borderId="0" applyNumberFormat="0" applyBorder="0" applyAlignment="0" applyProtection="0">
      <alignment vertical="center"/>
    </xf>
    <xf numFmtId="0" fontId="18" fillId="13"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180" fontId="0" fillId="0" borderId="0" applyFont="0" applyFill="0" applyBorder="0" applyAlignment="0" applyProtection="0"/>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0" borderId="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0" fillId="0" borderId="0"/>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6" borderId="0" applyNumberFormat="0" applyBorder="0" applyAlignment="0" applyProtection="0">
      <alignment vertical="center"/>
    </xf>
    <xf numFmtId="0" fontId="18" fillId="19" borderId="0" applyNumberFormat="0" applyBorder="0" applyAlignment="0" applyProtection="0">
      <alignment vertical="center"/>
    </xf>
    <xf numFmtId="0" fontId="42" fillId="18" borderId="0" applyNumberFormat="0" applyBorder="0" applyAlignment="0" applyProtection="0">
      <alignment vertical="center"/>
    </xf>
    <xf numFmtId="0" fontId="18" fillId="19" borderId="0" applyNumberFormat="0" applyBorder="0" applyAlignment="0" applyProtection="0">
      <alignment vertical="center"/>
    </xf>
    <xf numFmtId="0" fontId="2" fillId="0" borderId="1">
      <alignment horizontal="distributed" vertical="center" wrapText="1"/>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42" fillId="18" borderId="0" applyNumberFormat="0" applyBorder="0" applyAlignment="0" applyProtection="0">
      <alignment vertical="center"/>
    </xf>
    <xf numFmtId="0" fontId="18" fillId="19" borderId="0" applyNumberFormat="0" applyBorder="0" applyAlignment="0" applyProtection="0">
      <alignment vertical="center"/>
    </xf>
    <xf numFmtId="0" fontId="18" fillId="6" borderId="0" applyNumberFormat="0" applyBorder="0" applyAlignment="0" applyProtection="0">
      <alignment vertical="center"/>
    </xf>
    <xf numFmtId="0" fontId="18" fillId="19"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9" fontId="0" fillId="0" borderId="0" applyFont="0" applyFill="0" applyBorder="0" applyAlignment="0" applyProtection="0"/>
    <xf numFmtId="0" fontId="0"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42" fillId="21"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37" fontId="81" fillId="0" borderId="0">
      <alignment vertical="center"/>
    </xf>
    <xf numFmtId="0" fontId="18" fillId="6" borderId="0" applyNumberFormat="0" applyBorder="0" applyAlignment="0" applyProtection="0">
      <alignment vertical="center"/>
    </xf>
    <xf numFmtId="180" fontId="0" fillId="0" borderId="0" applyFont="0" applyFill="0" applyBorder="0" applyAlignment="0" applyProtection="0">
      <alignment vertical="center"/>
    </xf>
    <xf numFmtId="0" fontId="17" fillId="0" borderId="16" applyNumberFormat="0" applyFill="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9"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14" borderId="0" applyNumberFormat="0" applyBorder="0" applyAlignment="0" applyProtection="0">
      <alignment vertical="center"/>
    </xf>
    <xf numFmtId="0" fontId="18" fillId="6" borderId="0" applyNumberFormat="0" applyBorder="0" applyAlignment="0" applyProtection="0">
      <alignment vertical="center"/>
    </xf>
    <xf numFmtId="0" fontId="18" fillId="14" borderId="0" applyNumberFormat="0" applyBorder="0" applyAlignment="0" applyProtection="0">
      <alignment vertical="center"/>
    </xf>
    <xf numFmtId="0" fontId="18" fillId="6" borderId="0" applyNumberFormat="0" applyBorder="0" applyAlignment="0" applyProtection="0">
      <alignment vertical="center"/>
    </xf>
    <xf numFmtId="0" fontId="18" fillId="14" borderId="0" applyNumberFormat="0" applyBorder="0" applyAlignment="0" applyProtection="0">
      <alignment vertical="center"/>
    </xf>
    <xf numFmtId="0" fontId="18" fillId="6" borderId="0" applyNumberFormat="0" applyBorder="0" applyAlignment="0" applyProtection="0">
      <alignment vertical="center"/>
    </xf>
    <xf numFmtId="0" fontId="47" fillId="13" borderId="7" applyNumberFormat="0" applyAlignment="0" applyProtection="0">
      <alignment vertical="center"/>
    </xf>
    <xf numFmtId="0" fontId="18" fillId="24" borderId="0" applyNumberFormat="0" applyBorder="0" applyAlignment="0" applyProtection="0">
      <alignment vertical="center"/>
    </xf>
    <xf numFmtId="0" fontId="63" fillId="0" borderId="0" applyNumberFormat="0" applyFill="0" applyBorder="0" applyAlignment="0" applyProtection="0">
      <alignment vertical="top"/>
      <protection locked="0"/>
    </xf>
    <xf numFmtId="0" fontId="51" fillId="12" borderId="0" applyNumberFormat="0" applyBorder="0" applyAlignment="0" applyProtection="0">
      <alignment vertical="center"/>
    </xf>
    <xf numFmtId="0" fontId="47" fillId="13" borderId="7" applyNumberFormat="0" applyAlignment="0" applyProtection="0">
      <alignment vertical="center"/>
    </xf>
    <xf numFmtId="0" fontId="18" fillId="3" borderId="0" applyNumberFormat="0" applyBorder="0" applyAlignment="0" applyProtection="0">
      <alignment vertical="center"/>
    </xf>
    <xf numFmtId="0" fontId="47" fillId="8" borderId="7" applyNumberFormat="0" applyAlignment="0" applyProtection="0">
      <alignment vertical="center"/>
    </xf>
    <xf numFmtId="186" fontId="71" fillId="0" borderId="0">
      <alignment vertical="center"/>
    </xf>
    <xf numFmtId="0" fontId="18" fillId="10" borderId="0" applyNumberFormat="0" applyBorder="0" applyAlignment="0" applyProtection="0">
      <alignment vertical="center"/>
    </xf>
    <xf numFmtId="0" fontId="47" fillId="8" borderId="7" applyNumberFormat="0" applyAlignment="0" applyProtection="0">
      <alignment vertical="center"/>
    </xf>
    <xf numFmtId="0" fontId="18" fillId="24" borderId="0" applyNumberFormat="0" applyBorder="0" applyAlignment="0" applyProtection="0">
      <alignment vertical="center"/>
    </xf>
    <xf numFmtId="0" fontId="47" fillId="13" borderId="7" applyNumberFormat="0" applyAlignment="0" applyProtection="0">
      <alignment vertical="center"/>
    </xf>
    <xf numFmtId="0" fontId="18" fillId="6" borderId="0" applyNumberFormat="0" applyBorder="0" applyAlignment="0" applyProtection="0">
      <alignment vertical="center"/>
    </xf>
    <xf numFmtId="0" fontId="18" fillId="3" borderId="0" applyNumberFormat="0" applyBorder="0" applyAlignment="0" applyProtection="0">
      <alignment vertical="center"/>
    </xf>
    <xf numFmtId="0" fontId="18" fillId="9" borderId="0" applyNumberFormat="0" applyBorder="0" applyAlignment="0" applyProtection="0">
      <alignment vertical="center"/>
    </xf>
    <xf numFmtId="180" fontId="0" fillId="0" borderId="0" applyFont="0" applyFill="0" applyBorder="0" applyAlignment="0" applyProtection="0">
      <alignment vertical="center"/>
    </xf>
    <xf numFmtId="0" fontId="51" fillId="5" borderId="0" applyNumberFormat="0" applyBorder="0" applyAlignment="0" applyProtection="0">
      <alignment vertical="center"/>
    </xf>
    <xf numFmtId="0" fontId="18" fillId="9" borderId="0" applyNumberFormat="0" applyBorder="0" applyAlignment="0" applyProtection="0">
      <alignment vertical="center"/>
    </xf>
    <xf numFmtId="180" fontId="0" fillId="0" borderId="0" applyFont="0" applyFill="0" applyBorder="0" applyAlignment="0" applyProtection="0"/>
    <xf numFmtId="0" fontId="18" fillId="9" borderId="0" applyNumberFormat="0" applyBorder="0" applyAlignment="0" applyProtection="0">
      <alignment vertical="center"/>
    </xf>
    <xf numFmtId="0" fontId="17" fillId="0" borderId="16" applyNumberFormat="0" applyFill="0" applyAlignment="0" applyProtection="0">
      <alignment vertical="center"/>
    </xf>
    <xf numFmtId="0" fontId="18" fillId="9" borderId="0" applyNumberFormat="0" applyBorder="0" applyAlignment="0" applyProtection="0">
      <alignment vertical="center"/>
    </xf>
    <xf numFmtId="0" fontId="66" fillId="0" borderId="14" applyNumberFormat="0" applyFill="0" applyAlignment="0" applyProtection="0">
      <alignment vertical="center"/>
    </xf>
    <xf numFmtId="180" fontId="0" fillId="0" borderId="0" applyFont="0" applyFill="0" applyBorder="0" applyAlignment="0" applyProtection="0">
      <alignment vertical="center"/>
    </xf>
    <xf numFmtId="0" fontId="17" fillId="0" borderId="16" applyNumberFormat="0" applyFill="0" applyAlignment="0" applyProtection="0">
      <alignment vertical="center"/>
    </xf>
    <xf numFmtId="0" fontId="18" fillId="9" borderId="0" applyNumberFormat="0" applyBorder="0" applyAlignment="0" applyProtection="0">
      <alignment vertical="center"/>
    </xf>
    <xf numFmtId="0" fontId="17" fillId="0" borderId="16" applyNumberFormat="0" applyFill="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7" fillId="0" borderId="13" applyNumberFormat="0" applyFill="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180" fontId="0" fillId="0" borderId="0" applyFont="0" applyFill="0" applyBorder="0" applyAlignment="0" applyProtection="0">
      <alignment vertical="center"/>
    </xf>
    <xf numFmtId="0" fontId="18" fillId="13" borderId="0" applyNumberFormat="0" applyBorder="0" applyAlignment="0" applyProtection="0">
      <alignment vertical="center"/>
    </xf>
    <xf numFmtId="180" fontId="0" fillId="0" borderId="0" applyFont="0" applyFill="0" applyBorder="0" applyAlignment="0" applyProtection="0"/>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180" fontId="0" fillId="0" borderId="0" applyFont="0" applyFill="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9" borderId="0" applyNumberFormat="0" applyBorder="0" applyAlignment="0" applyProtection="0">
      <alignment vertical="center"/>
    </xf>
    <xf numFmtId="0" fontId="18" fillId="13" borderId="0" applyNumberFormat="0" applyBorder="0" applyAlignment="0" applyProtection="0">
      <alignment vertical="center"/>
    </xf>
    <xf numFmtId="180" fontId="0" fillId="0" borderId="0" applyFont="0" applyFill="0" applyBorder="0" applyAlignment="0" applyProtection="0"/>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9" borderId="0" applyNumberFormat="0" applyBorder="0" applyAlignment="0" applyProtection="0">
      <alignment vertical="center"/>
    </xf>
    <xf numFmtId="0" fontId="61" fillId="0" borderId="12" applyNumberFormat="0" applyFill="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43" fontId="0" fillId="0" borderId="0" applyFont="0" applyFill="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47" fillId="8" borderId="7" applyNumberFormat="0" applyAlignment="0" applyProtection="0">
      <alignment vertical="center"/>
    </xf>
    <xf numFmtId="0" fontId="18" fillId="9" borderId="0" applyNumberFormat="0" applyBorder="0" applyAlignment="0" applyProtection="0">
      <alignment vertical="center"/>
    </xf>
    <xf numFmtId="0" fontId="18" fillId="0" borderId="0"/>
    <xf numFmtId="0" fontId="18" fillId="9" borderId="0" applyNumberFormat="0" applyBorder="0" applyAlignment="0" applyProtection="0">
      <alignment vertical="center"/>
    </xf>
    <xf numFmtId="0" fontId="0" fillId="0" borderId="0">
      <alignment vertical="center"/>
    </xf>
    <xf numFmtId="0" fontId="52" fillId="13" borderId="9" applyNumberFormat="0" applyAlignment="0" applyProtection="0">
      <alignment vertical="center"/>
    </xf>
    <xf numFmtId="0" fontId="18" fillId="9" borderId="0" applyNumberFormat="0" applyBorder="0" applyAlignment="0" applyProtection="0">
      <alignment vertical="center"/>
    </xf>
    <xf numFmtId="0" fontId="42" fillId="23"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0" fillId="0" borderId="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0" borderId="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46" fillId="0" borderId="0" applyNumberFormat="0" applyFill="0" applyBorder="0" applyAlignment="0" applyProtection="0">
      <alignment vertical="center"/>
    </xf>
    <xf numFmtId="0" fontId="54" fillId="15" borderId="0" applyNumberFormat="0" applyBorder="0" applyAlignment="0" applyProtection="0">
      <alignment vertical="center"/>
    </xf>
    <xf numFmtId="0" fontId="18" fillId="9" borderId="0" applyNumberFormat="0" applyBorder="0" applyAlignment="0" applyProtection="0">
      <alignment vertical="center"/>
    </xf>
    <xf numFmtId="0" fontId="76" fillId="0" borderId="0"/>
    <xf numFmtId="0" fontId="0" fillId="0" borderId="0">
      <alignment vertical="center"/>
    </xf>
    <xf numFmtId="0" fontId="18" fillId="13" borderId="0" applyNumberFormat="0" applyBorder="0" applyAlignment="0" applyProtection="0">
      <alignment vertical="center"/>
    </xf>
    <xf numFmtId="0" fontId="0" fillId="0" borderId="0"/>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0" fillId="0" borderId="0"/>
    <xf numFmtId="0" fontId="18" fillId="13"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xf numFmtId="0" fontId="18" fillId="13"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51" fillId="5" borderId="0" applyNumberFormat="0" applyBorder="0" applyAlignment="0" applyProtection="0">
      <alignment vertical="center"/>
    </xf>
    <xf numFmtId="0" fontId="51" fillId="12" borderId="0" applyNumberFormat="0" applyBorder="0" applyAlignment="0" applyProtection="0">
      <alignment vertical="center"/>
    </xf>
    <xf numFmtId="180" fontId="0" fillId="0" borderId="0" applyFont="0" applyFill="0" applyBorder="0" applyAlignment="0" applyProtection="0">
      <alignment vertical="center"/>
    </xf>
    <xf numFmtId="0" fontId="18" fillId="5" borderId="0" applyNumberFormat="0" applyBorder="0" applyAlignment="0" applyProtection="0">
      <alignment vertical="center"/>
    </xf>
    <xf numFmtId="0" fontId="0" fillId="0" borderId="0"/>
    <xf numFmtId="0" fontId="0" fillId="0" borderId="0">
      <alignment vertical="center"/>
    </xf>
    <xf numFmtId="180" fontId="0" fillId="0" borderId="0" applyFont="0" applyFill="0" applyBorder="0" applyAlignment="0" applyProtection="0"/>
    <xf numFmtId="0" fontId="18" fillId="5" borderId="0" applyNumberFormat="0" applyBorder="0" applyAlignment="0" applyProtection="0">
      <alignment vertical="center"/>
    </xf>
    <xf numFmtId="0" fontId="0" fillId="0" borderId="0"/>
    <xf numFmtId="0" fontId="0" fillId="0" borderId="0">
      <alignment vertical="center"/>
    </xf>
    <xf numFmtId="0" fontId="18" fillId="5" borderId="0" applyNumberFormat="0" applyBorder="0" applyAlignment="0" applyProtection="0">
      <alignment vertical="center"/>
    </xf>
    <xf numFmtId="0" fontId="0" fillId="0" borderId="0">
      <alignment vertical="center"/>
    </xf>
    <xf numFmtId="0" fontId="18" fillId="5" borderId="0" applyNumberFormat="0" applyBorder="0" applyAlignment="0" applyProtection="0">
      <alignment vertical="center"/>
    </xf>
    <xf numFmtId="0" fontId="0" fillId="0" borderId="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61" fillId="0" borderId="12" applyNumberFormat="0" applyFill="0" applyAlignment="0" applyProtection="0">
      <alignment vertical="center"/>
    </xf>
    <xf numFmtId="0" fontId="0" fillId="0" borderId="0"/>
    <xf numFmtId="0" fontId="18" fillId="5" borderId="0" applyNumberFormat="0" applyBorder="0" applyAlignment="0" applyProtection="0">
      <alignment vertical="center"/>
    </xf>
    <xf numFmtId="0" fontId="0" fillId="0" borderId="0">
      <alignment vertical="center"/>
    </xf>
    <xf numFmtId="0" fontId="18" fillId="5" borderId="0" applyNumberFormat="0" applyBorder="0" applyAlignment="0" applyProtection="0">
      <alignment vertical="center"/>
    </xf>
    <xf numFmtId="0" fontId="47" fillId="13" borderId="7" applyNumberFormat="0" applyAlignment="0" applyProtection="0">
      <alignment vertical="center"/>
    </xf>
    <xf numFmtId="0" fontId="18" fillId="5" borderId="0" applyNumberFormat="0" applyBorder="0" applyAlignment="0" applyProtection="0">
      <alignment vertical="center"/>
    </xf>
    <xf numFmtId="180" fontId="0" fillId="0" borderId="0" applyFont="0" applyFill="0" applyBorder="0" applyAlignment="0" applyProtection="0">
      <alignment vertical="center"/>
    </xf>
    <xf numFmtId="0" fontId="18" fillId="5" borderId="0" applyNumberFormat="0" applyBorder="0" applyAlignment="0" applyProtection="0">
      <alignment vertical="center"/>
    </xf>
    <xf numFmtId="180" fontId="0" fillId="0" borderId="0" applyFont="0" applyFill="0" applyBorder="0" applyAlignment="0" applyProtection="0"/>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77" fillId="0" borderId="0" applyNumberFormat="0" applyFill="0" applyBorder="0" applyAlignment="0" applyProtection="0">
      <alignment vertical="center"/>
    </xf>
    <xf numFmtId="0" fontId="6" fillId="0" borderId="0"/>
    <xf numFmtId="0" fontId="18" fillId="5" borderId="0" applyNumberFormat="0" applyBorder="0" applyAlignment="0" applyProtection="0">
      <alignment vertical="center"/>
    </xf>
    <xf numFmtId="180" fontId="0" fillId="0" borderId="0" applyFont="0" applyFill="0" applyBorder="0" applyAlignment="0" applyProtection="0"/>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0" fillId="10" borderId="8" applyNumberFormat="0" applyFont="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42" fillId="5" borderId="0" applyNumberFormat="0" applyBorder="0" applyAlignment="0" applyProtection="0">
      <alignment vertical="center"/>
    </xf>
    <xf numFmtId="0" fontId="51" fillId="13" borderId="0" applyNumberFormat="0" applyBorder="0" applyAlignment="0" applyProtection="0">
      <alignment vertical="center"/>
    </xf>
    <xf numFmtId="9" fontId="0" fillId="0" borderId="0" applyFont="0" applyFill="0" applyBorder="0" applyAlignment="0" applyProtection="0"/>
    <xf numFmtId="0" fontId="0" fillId="0" borderId="0">
      <alignment vertical="center"/>
    </xf>
    <xf numFmtId="0" fontId="18" fillId="5" borderId="0" applyNumberFormat="0" applyBorder="0" applyAlignment="0" applyProtection="0">
      <alignment vertical="center"/>
    </xf>
    <xf numFmtId="0" fontId="17" fillId="0" borderId="13" applyNumberFormat="0" applyFill="0" applyAlignment="0" applyProtection="0">
      <alignment vertical="center"/>
    </xf>
    <xf numFmtId="0" fontId="61" fillId="0" borderId="12" applyNumberFormat="0" applyFill="0" applyAlignment="0" applyProtection="0">
      <alignment vertical="center"/>
    </xf>
    <xf numFmtId="0" fontId="18" fillId="5" borderId="0" applyNumberFormat="0" applyBorder="0" applyAlignment="0" applyProtection="0">
      <alignment vertical="center"/>
    </xf>
    <xf numFmtId="0" fontId="46" fillId="0" borderId="0" applyNumberFormat="0" applyFill="0" applyBorder="0" applyAlignment="0" applyProtection="0">
      <alignment vertical="center"/>
    </xf>
    <xf numFmtId="0" fontId="18" fillId="5" borderId="0" applyNumberFormat="0" applyBorder="0" applyAlignment="0" applyProtection="0">
      <alignment vertical="center"/>
    </xf>
    <xf numFmtId="0" fontId="46" fillId="0" borderId="0" applyNumberFormat="0" applyFill="0" applyBorder="0" applyAlignment="0" applyProtection="0">
      <alignment vertical="center"/>
    </xf>
    <xf numFmtId="0" fontId="47" fillId="13" borderId="7" applyNumberFormat="0" applyAlignment="0" applyProtection="0">
      <alignment vertical="center"/>
    </xf>
    <xf numFmtId="0" fontId="18" fillId="5" borderId="0" applyNumberFormat="0" applyBorder="0" applyAlignment="0" applyProtection="0">
      <alignment vertical="center"/>
    </xf>
    <xf numFmtId="0" fontId="46" fillId="0" borderId="0" applyNumberFormat="0" applyFill="0" applyBorder="0" applyAlignment="0" applyProtection="0">
      <alignment vertical="center"/>
    </xf>
    <xf numFmtId="0" fontId="18" fillId="5" borderId="0" applyNumberFormat="0" applyBorder="0" applyAlignment="0" applyProtection="0">
      <alignment vertical="center"/>
    </xf>
    <xf numFmtId="0" fontId="57" fillId="7" borderId="6" applyNumberFormat="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47" fillId="13" borderId="7" applyNumberFormat="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1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xf numFmtId="0" fontId="18" fillId="5" borderId="0" applyNumberFormat="0" applyBorder="0" applyAlignment="0" applyProtection="0">
      <alignment vertical="center"/>
    </xf>
    <xf numFmtId="0" fontId="0" fillId="0" borderId="0">
      <alignment vertical="center"/>
    </xf>
    <xf numFmtId="0" fontId="18" fillId="5" borderId="0" applyNumberFormat="0" applyBorder="0" applyAlignment="0" applyProtection="0">
      <alignment vertical="center"/>
    </xf>
    <xf numFmtId="0" fontId="0" fillId="0" borderId="0"/>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0" borderId="0"/>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180" fontId="0" fillId="0" borderId="0" applyFont="0" applyFill="0" applyBorder="0" applyAlignment="0" applyProtection="0">
      <alignment vertical="center"/>
    </xf>
    <xf numFmtId="0" fontId="18" fillId="5" borderId="0" applyNumberFormat="0" applyBorder="0" applyAlignment="0" applyProtection="0">
      <alignment vertical="center"/>
    </xf>
    <xf numFmtId="0" fontId="0" fillId="0" borderId="0">
      <alignment vertical="center"/>
    </xf>
    <xf numFmtId="0" fontId="18" fillId="5" borderId="0" applyNumberFormat="0" applyBorder="0" applyAlignment="0" applyProtection="0">
      <alignment vertical="center"/>
    </xf>
    <xf numFmtId="0" fontId="0" fillId="0" borderId="0"/>
    <xf numFmtId="4" fontId="0" fillId="0" borderId="0" applyFont="0" applyFill="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0" fillId="0" borderId="0"/>
    <xf numFmtId="0" fontId="0" fillId="10" borderId="8" applyNumberFormat="0" applyFont="0" applyAlignment="0" applyProtection="0">
      <alignment vertical="center"/>
    </xf>
    <xf numFmtId="0" fontId="18" fillId="6" borderId="0" applyNumberFormat="0" applyBorder="0" applyAlignment="0" applyProtection="0">
      <alignment vertical="center"/>
    </xf>
    <xf numFmtId="0" fontId="18" fillId="14" borderId="0" applyNumberFormat="0" applyBorder="0" applyAlignment="0" applyProtection="0">
      <alignment vertical="center"/>
    </xf>
    <xf numFmtId="0" fontId="51" fillId="13"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45" fillId="0" borderId="0"/>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45" fillId="0" borderId="0"/>
    <xf numFmtId="0" fontId="18" fillId="14" borderId="0" applyNumberFormat="0" applyBorder="0" applyAlignment="0" applyProtection="0">
      <alignment vertical="center"/>
    </xf>
    <xf numFmtId="0" fontId="0" fillId="0" borderId="0"/>
    <xf numFmtId="0" fontId="18" fillId="14" borderId="0" applyNumberFormat="0" applyBorder="0" applyAlignment="0" applyProtection="0">
      <alignment vertical="center"/>
    </xf>
    <xf numFmtId="0" fontId="58" fillId="0" borderId="10" applyNumberFormat="0" applyFill="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180" fontId="0" fillId="0" borderId="0" applyFont="0" applyFill="0" applyBorder="0" applyAlignment="0" applyProtection="0"/>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180" fontId="0" fillId="0" borderId="0" applyFont="0" applyFill="0" applyBorder="0" applyAlignment="0" applyProtection="0"/>
    <xf numFmtId="0" fontId="18" fillId="12" borderId="0" applyNumberFormat="0" applyBorder="0" applyAlignment="0" applyProtection="0">
      <alignment vertical="center"/>
    </xf>
    <xf numFmtId="0" fontId="18" fillId="4" borderId="0" applyNumberFormat="0" applyBorder="0" applyAlignment="0" applyProtection="0">
      <alignment vertical="center"/>
    </xf>
    <xf numFmtId="0" fontId="52" fillId="8" borderId="9" applyNumberFormat="0" applyAlignment="0" applyProtection="0">
      <alignment vertical="center"/>
    </xf>
    <xf numFmtId="0" fontId="18" fillId="12" borderId="0" applyNumberFormat="0" applyBorder="0" applyAlignment="0" applyProtection="0">
      <alignment vertical="center"/>
    </xf>
    <xf numFmtId="0" fontId="0" fillId="0" borderId="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9" fontId="0" fillId="0" borderId="0" applyFont="0" applyFill="0" applyBorder="0" applyAlignment="0" applyProtection="0">
      <alignment vertical="center"/>
    </xf>
    <xf numFmtId="0" fontId="18" fillId="4" borderId="0" applyNumberFormat="0" applyBorder="0" applyAlignment="0" applyProtection="0">
      <alignment vertical="center"/>
    </xf>
    <xf numFmtId="0" fontId="18" fillId="12" borderId="0" applyNumberFormat="0" applyBorder="0" applyAlignment="0" applyProtection="0">
      <alignment vertical="center"/>
    </xf>
    <xf numFmtId="0" fontId="0" fillId="0" borderId="0">
      <alignment vertical="center"/>
    </xf>
    <xf numFmtId="0" fontId="18" fillId="14"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4" borderId="0" applyNumberFormat="0" applyBorder="0" applyAlignment="0" applyProtection="0">
      <alignment vertical="center"/>
    </xf>
    <xf numFmtId="0" fontId="18" fillId="12" borderId="0" applyNumberFormat="0" applyBorder="0" applyAlignment="0" applyProtection="0">
      <alignment vertical="center"/>
    </xf>
    <xf numFmtId="0" fontId="0" fillId="0" borderId="0">
      <alignment vertical="center"/>
    </xf>
    <xf numFmtId="0" fontId="18" fillId="12" borderId="0" applyNumberFormat="0" applyBorder="0" applyAlignment="0" applyProtection="0">
      <alignment vertical="center"/>
    </xf>
    <xf numFmtId="180" fontId="0" fillId="0" borderId="0" applyFont="0" applyFill="0" applyBorder="0" applyAlignment="0" applyProtection="0"/>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180" fontId="0" fillId="0" borderId="0" applyFont="0" applyFill="0" applyBorder="0" applyAlignment="0" applyProtection="0">
      <alignment vertical="center"/>
    </xf>
    <xf numFmtId="0" fontId="18" fillId="14" borderId="0" applyNumberFormat="0" applyBorder="0" applyAlignment="0" applyProtection="0">
      <alignment vertical="center"/>
    </xf>
    <xf numFmtId="0" fontId="18" fillId="12"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0" fillId="0" borderId="0">
      <alignment vertical="center"/>
    </xf>
    <xf numFmtId="0" fontId="0" fillId="0" borderId="0">
      <alignment vertical="center"/>
    </xf>
    <xf numFmtId="0" fontId="18" fillId="14" borderId="0" applyNumberFormat="0" applyBorder="0" applyAlignment="0" applyProtection="0">
      <alignment vertical="center"/>
    </xf>
    <xf numFmtId="0" fontId="0" fillId="0" borderId="0">
      <alignment vertical="center"/>
    </xf>
    <xf numFmtId="0" fontId="0" fillId="0" borderId="0">
      <alignment vertical="center"/>
    </xf>
    <xf numFmtId="0" fontId="18" fillId="14" borderId="0" applyNumberFormat="0" applyBorder="0" applyAlignment="0" applyProtection="0">
      <alignment vertical="center"/>
    </xf>
    <xf numFmtId="0" fontId="0" fillId="0" borderId="0"/>
    <xf numFmtId="0" fontId="18" fillId="14" borderId="0" applyNumberFormat="0" applyBorder="0" applyAlignment="0" applyProtection="0">
      <alignment vertical="center"/>
    </xf>
    <xf numFmtId="0" fontId="18" fillId="9"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58" fillId="0" borderId="10" applyNumberFormat="0" applyFill="0" applyAlignment="0" applyProtection="0">
      <alignment vertical="center"/>
    </xf>
    <xf numFmtId="0" fontId="0" fillId="0" borderId="0"/>
    <xf numFmtId="0" fontId="6" fillId="0" borderId="0"/>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0" fillId="10" borderId="8" applyNumberFormat="0" applyFont="0" applyAlignment="0" applyProtection="0">
      <alignment vertical="center"/>
    </xf>
    <xf numFmtId="0" fontId="0" fillId="0" borderId="0">
      <alignment vertical="center"/>
    </xf>
    <xf numFmtId="0" fontId="0" fillId="0" borderId="0">
      <alignment vertical="center"/>
    </xf>
    <xf numFmtId="0" fontId="18" fillId="14" borderId="0" applyNumberFormat="0" applyBorder="0" applyAlignment="0" applyProtection="0">
      <alignment vertical="center"/>
    </xf>
    <xf numFmtId="0" fontId="46" fillId="0" borderId="0" applyNumberFormat="0" applyFill="0" applyBorder="0" applyAlignment="0" applyProtection="0">
      <alignment vertical="center"/>
    </xf>
    <xf numFmtId="0" fontId="18" fillId="14" borderId="0" applyNumberFormat="0" applyBorder="0" applyAlignment="0" applyProtection="0">
      <alignment vertical="center"/>
    </xf>
    <xf numFmtId="0" fontId="0" fillId="0" borderId="0">
      <alignment vertical="center"/>
    </xf>
    <xf numFmtId="0" fontId="0" fillId="0" borderId="0">
      <alignment vertical="center"/>
    </xf>
    <xf numFmtId="0" fontId="18" fillId="14" borderId="0" applyNumberFormat="0" applyBorder="0" applyAlignment="0" applyProtection="0">
      <alignment vertical="center"/>
    </xf>
    <xf numFmtId="0" fontId="0" fillId="0" borderId="0">
      <alignment vertical="center"/>
    </xf>
    <xf numFmtId="0" fontId="0" fillId="0" borderId="0"/>
    <xf numFmtId="0" fontId="18" fillId="14" borderId="0" applyNumberFormat="0" applyBorder="0" applyAlignment="0" applyProtection="0">
      <alignment vertical="center"/>
    </xf>
    <xf numFmtId="0" fontId="0" fillId="0" borderId="0">
      <alignment vertical="center"/>
    </xf>
    <xf numFmtId="0" fontId="0" fillId="0" borderId="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45" fillId="0" borderId="0"/>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45" fillId="0" borderId="0"/>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43" fontId="0" fillId="0" borderId="0" applyFont="0" applyFill="0" applyBorder="0" applyAlignment="0" applyProtection="0"/>
    <xf numFmtId="0" fontId="18" fillId="14" borderId="0" applyNumberFormat="0" applyBorder="0" applyAlignment="0" applyProtection="0">
      <alignment vertical="center"/>
    </xf>
    <xf numFmtId="0" fontId="0" fillId="0" borderId="0"/>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178" fontId="2" fillId="0" borderId="1">
      <alignment vertical="center"/>
      <protection locked="0"/>
    </xf>
    <xf numFmtId="0" fontId="18" fillId="14" borderId="0" applyNumberFormat="0" applyBorder="0" applyAlignment="0" applyProtection="0">
      <alignment vertical="center"/>
    </xf>
    <xf numFmtId="0" fontId="57" fillId="7" borderId="6" applyNumberFormat="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0" borderId="0"/>
    <xf numFmtId="41" fontId="0" fillId="0" borderId="0" applyFont="0" applyFill="0" applyBorder="0" applyAlignment="0" applyProtection="0">
      <alignment vertical="center"/>
    </xf>
    <xf numFmtId="0" fontId="18" fillId="14" borderId="0" applyNumberFormat="0" applyBorder="0" applyAlignment="0" applyProtection="0">
      <alignment vertical="center"/>
    </xf>
    <xf numFmtId="0" fontId="18" fillId="0" borderId="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51" fillId="17"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9" borderId="0" applyNumberFormat="0" applyBorder="0" applyAlignment="0" applyProtection="0">
      <alignment vertical="center"/>
    </xf>
    <xf numFmtId="0" fontId="55" fillId="3" borderId="0" applyNumberFormat="0" applyBorder="0" applyAlignment="0" applyProtection="0">
      <alignment vertical="center"/>
    </xf>
    <xf numFmtId="0" fontId="18" fillId="4" borderId="0" applyNumberFormat="0" applyBorder="0" applyAlignment="0" applyProtection="0">
      <alignment vertical="center"/>
    </xf>
    <xf numFmtId="0" fontId="18" fillId="0" borderId="0">
      <alignment vertical="center"/>
    </xf>
    <xf numFmtId="0" fontId="18" fillId="4" borderId="0" applyNumberFormat="0" applyBorder="0" applyAlignment="0" applyProtection="0">
      <alignment vertical="center"/>
    </xf>
    <xf numFmtId="0" fontId="65" fillId="0" borderId="0" applyNumberFormat="0" applyFill="0" applyBorder="0" applyAlignment="0" applyProtection="0">
      <alignment vertical="top"/>
      <protection locked="0"/>
    </xf>
    <xf numFmtId="0" fontId="18" fillId="4" borderId="0" applyNumberFormat="0" applyBorder="0" applyAlignment="0" applyProtection="0">
      <alignment vertical="center"/>
    </xf>
    <xf numFmtId="0" fontId="60" fillId="0" borderId="15" applyNumberFormat="0" applyFill="0" applyAlignment="0" applyProtection="0">
      <alignment vertical="center"/>
    </xf>
    <xf numFmtId="0" fontId="18" fillId="4" borderId="0" applyNumberFormat="0" applyBorder="0" applyAlignment="0" applyProtection="0">
      <alignment vertical="center"/>
    </xf>
    <xf numFmtId="43" fontId="0" fillId="0" borderId="0" applyFon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42" fillId="25"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42" fillId="25" borderId="0" applyNumberFormat="0" applyBorder="0" applyAlignment="0" applyProtection="0">
      <alignment vertical="center"/>
    </xf>
    <xf numFmtId="0" fontId="18" fillId="13"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0" fontId="42" fillId="25"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42" fillId="25" borderId="0" applyNumberFormat="0" applyBorder="0" applyAlignment="0" applyProtection="0">
      <alignment vertical="center"/>
    </xf>
    <xf numFmtId="0" fontId="0" fillId="0" borderId="0"/>
    <xf numFmtId="0" fontId="42" fillId="20"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xf numFmtId="0" fontId="18" fillId="13"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42" fillId="23"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60" fillId="0" borderId="15" applyNumberFormat="0" applyFill="0" applyAlignment="0" applyProtection="0">
      <alignment vertical="center"/>
    </xf>
    <xf numFmtId="0" fontId="0" fillId="0" borderId="0"/>
    <xf numFmtId="0" fontId="18" fillId="4" borderId="0" applyNumberFormat="0" applyBorder="0" applyAlignment="0" applyProtection="0">
      <alignment vertical="center"/>
    </xf>
    <xf numFmtId="180" fontId="0" fillId="0" borderId="0" applyFont="0" applyFill="0" applyBorder="0" applyAlignment="0" applyProtection="0">
      <alignment vertical="center"/>
    </xf>
    <xf numFmtId="43" fontId="0" fillId="0" borderId="0" applyFont="0" applyFill="0" applyBorder="0" applyAlignment="0" applyProtection="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180" fontId="0" fillId="0" borderId="0" applyFon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42"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80" fillId="0" borderId="0" applyProtection="0">
      <alignment vertical="center"/>
    </xf>
    <xf numFmtId="43" fontId="0" fillId="0" borderId="0" applyFont="0" applyFill="0" applyBorder="0" applyAlignment="0" applyProtection="0"/>
    <xf numFmtId="0" fontId="18" fillId="4" borderId="0" applyNumberFormat="0" applyBorder="0" applyAlignment="0" applyProtection="0">
      <alignment vertical="center"/>
    </xf>
    <xf numFmtId="0" fontId="0" fillId="0" borderId="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180" fontId="0" fillId="0" borderId="0" applyFont="0" applyFill="0" applyBorder="0" applyAlignment="0" applyProtection="0"/>
    <xf numFmtId="0" fontId="18" fillId="4" borderId="0" applyNumberFormat="0" applyBorder="0" applyAlignment="0" applyProtection="0">
      <alignment vertical="center"/>
    </xf>
    <xf numFmtId="0" fontId="0" fillId="0" borderId="0"/>
    <xf numFmtId="0" fontId="18" fillId="4"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9" borderId="0" applyNumberFormat="0" applyBorder="0" applyAlignment="0" applyProtection="0">
      <alignment vertical="center"/>
    </xf>
    <xf numFmtId="0" fontId="55" fillId="3" borderId="0" applyNumberFormat="0" applyBorder="0" applyAlignment="0" applyProtection="0">
      <alignment vertical="center"/>
    </xf>
    <xf numFmtId="0" fontId="18" fillId="9" borderId="0" applyNumberFormat="0" applyBorder="0" applyAlignment="0" applyProtection="0">
      <alignment vertical="center"/>
    </xf>
    <xf numFmtId="0" fontId="51" fillId="6" borderId="0" applyNumberFormat="0" applyBorder="0" applyAlignment="0" applyProtection="0">
      <alignment vertical="center"/>
    </xf>
    <xf numFmtId="0" fontId="55" fillId="3" borderId="0" applyNumberFormat="0" applyBorder="0" applyAlignment="0" applyProtection="0">
      <alignment vertical="center"/>
    </xf>
    <xf numFmtId="0" fontId="42" fillId="11" borderId="0" applyNumberFormat="0" applyBorder="0" applyAlignment="0" applyProtection="0">
      <alignment vertical="center"/>
    </xf>
    <xf numFmtId="0" fontId="18" fillId="9" borderId="0" applyNumberFormat="0" applyBorder="0" applyAlignment="0" applyProtection="0">
      <alignment vertical="center"/>
    </xf>
    <xf numFmtId="0" fontId="55" fillId="3" borderId="0" applyNumberFormat="0" applyBorder="0" applyAlignment="0" applyProtection="0">
      <alignment vertical="center"/>
    </xf>
    <xf numFmtId="0" fontId="18" fillId="9" borderId="0" applyNumberFormat="0" applyBorder="0" applyAlignment="0" applyProtection="0">
      <alignment vertical="center"/>
    </xf>
    <xf numFmtId="180" fontId="0" fillId="0" borderId="0" applyFont="0" applyFill="0" applyBorder="0" applyAlignment="0" applyProtection="0">
      <alignment vertical="center"/>
    </xf>
    <xf numFmtId="0" fontId="66" fillId="0" borderId="14" applyNumberFormat="0" applyFill="0" applyAlignment="0" applyProtection="0">
      <alignment vertical="center"/>
    </xf>
    <xf numFmtId="0" fontId="42" fillId="11" borderId="0" applyNumberFormat="0" applyBorder="0" applyAlignment="0" applyProtection="0">
      <alignment vertical="center"/>
    </xf>
    <xf numFmtId="43" fontId="0" fillId="0" borderId="0" applyFont="0" applyFill="0" applyBorder="0" applyAlignment="0" applyProtection="0">
      <alignment vertical="center"/>
    </xf>
    <xf numFmtId="0" fontId="18" fillId="9" borderId="0" applyNumberFormat="0" applyBorder="0" applyAlignment="0" applyProtection="0">
      <alignment vertical="center"/>
    </xf>
    <xf numFmtId="9" fontId="0" fillId="0" borderId="0" applyFont="0" applyFill="0" applyBorder="0" applyAlignment="0" applyProtection="0">
      <alignment vertical="center"/>
    </xf>
    <xf numFmtId="0" fontId="18" fillId="9"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55" fillId="3" borderId="0" applyNumberFormat="0" applyBorder="0" applyAlignment="0" applyProtection="0">
      <alignment vertical="center"/>
    </xf>
    <xf numFmtId="0" fontId="42" fillId="11" borderId="0" applyNumberFormat="0" applyBorder="0" applyAlignment="0" applyProtection="0">
      <alignment vertical="center"/>
    </xf>
    <xf numFmtId="0" fontId="18" fillId="9" borderId="0" applyNumberFormat="0" applyBorder="0" applyAlignment="0" applyProtection="0">
      <alignment vertical="center"/>
    </xf>
    <xf numFmtId="0" fontId="0" fillId="0" borderId="0">
      <alignment vertical="center"/>
    </xf>
    <xf numFmtId="0" fontId="42" fillId="11" borderId="0" applyNumberFormat="0" applyBorder="0" applyAlignment="0" applyProtection="0">
      <alignment vertical="center"/>
    </xf>
    <xf numFmtId="0" fontId="18" fillId="9" borderId="0" applyNumberFormat="0" applyBorder="0" applyAlignment="0" applyProtection="0">
      <alignment vertical="center"/>
    </xf>
    <xf numFmtId="0" fontId="0" fillId="0" borderId="0"/>
    <xf numFmtId="0" fontId="55" fillId="3" borderId="0" applyNumberFormat="0" applyBorder="0" applyAlignment="0" applyProtection="0">
      <alignment vertical="center"/>
    </xf>
    <xf numFmtId="0" fontId="18" fillId="9" borderId="0" applyNumberFormat="0" applyBorder="0" applyAlignment="0" applyProtection="0">
      <alignment vertical="center"/>
    </xf>
    <xf numFmtId="0" fontId="42" fillId="11" borderId="0" applyNumberFormat="0" applyBorder="0" applyAlignment="0" applyProtection="0">
      <alignment vertical="center"/>
    </xf>
    <xf numFmtId="0" fontId="18" fillId="9" borderId="0" applyNumberFormat="0" applyBorder="0" applyAlignment="0" applyProtection="0">
      <alignment vertical="center"/>
    </xf>
    <xf numFmtId="0" fontId="18" fillId="0" borderId="0"/>
    <xf numFmtId="0" fontId="18" fillId="9" borderId="0" applyNumberFormat="0" applyBorder="0" applyAlignment="0" applyProtection="0">
      <alignment vertical="center"/>
    </xf>
    <xf numFmtId="0" fontId="6" fillId="0" borderId="0">
      <alignment vertical="center"/>
    </xf>
    <xf numFmtId="0" fontId="18" fillId="9" borderId="0" applyNumberFormat="0" applyBorder="0" applyAlignment="0" applyProtection="0">
      <alignment vertical="center"/>
    </xf>
    <xf numFmtId="180" fontId="0" fillId="0" borderId="0" applyFont="0" applyFill="0" applyBorder="0" applyAlignment="0" applyProtection="0"/>
    <xf numFmtId="0" fontId="42" fillId="22"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42" fillId="22" borderId="0" applyNumberFormat="0" applyBorder="0" applyAlignment="0" applyProtection="0">
      <alignment vertical="center"/>
    </xf>
    <xf numFmtId="43" fontId="0" fillId="0" borderId="0" applyFont="0" applyFill="0" applyBorder="0" applyAlignment="0" applyProtection="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42" fillId="22" borderId="0" applyNumberFormat="0" applyBorder="0" applyAlignment="0" applyProtection="0">
      <alignment vertical="center"/>
    </xf>
    <xf numFmtId="0" fontId="18" fillId="9" borderId="0" applyNumberFormat="0" applyBorder="0" applyAlignment="0" applyProtection="0">
      <alignment vertical="center"/>
    </xf>
    <xf numFmtId="0" fontId="42" fillId="22"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42" fillId="22"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xf numFmtId="0" fontId="0" fillId="0" borderId="0"/>
    <xf numFmtId="0" fontId="18" fillId="9" borderId="0" applyNumberFormat="0" applyBorder="0" applyAlignment="0" applyProtection="0">
      <alignment vertical="center"/>
    </xf>
    <xf numFmtId="0" fontId="55" fillId="3" borderId="0" applyNumberFormat="0" applyBorder="0" applyAlignment="0" applyProtection="0">
      <alignment vertical="center"/>
    </xf>
    <xf numFmtId="0" fontId="18" fillId="9" borderId="0" applyNumberFormat="0" applyBorder="0" applyAlignment="0" applyProtection="0">
      <alignment vertical="center"/>
    </xf>
    <xf numFmtId="0" fontId="42" fillId="17" borderId="0" applyNumberFormat="0" applyBorder="0" applyAlignment="0" applyProtection="0">
      <alignment vertical="center"/>
    </xf>
    <xf numFmtId="0" fontId="18" fillId="9" borderId="0" applyNumberFormat="0" applyBorder="0" applyAlignment="0" applyProtection="0">
      <alignment vertical="center"/>
    </xf>
    <xf numFmtId="0" fontId="42" fillId="17"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66" fillId="0" borderId="14" applyNumberFormat="0" applyFill="0" applyAlignment="0" applyProtection="0">
      <alignment vertical="center"/>
    </xf>
    <xf numFmtId="0" fontId="18" fillId="9" borderId="0" applyNumberFormat="0" applyBorder="0" applyAlignment="0" applyProtection="0">
      <alignment vertical="center"/>
    </xf>
    <xf numFmtId="0" fontId="42" fillId="17" borderId="0" applyNumberFormat="0" applyBorder="0" applyAlignment="0" applyProtection="0">
      <alignment vertical="center"/>
    </xf>
    <xf numFmtId="0" fontId="18" fillId="9" borderId="0" applyNumberFormat="0" applyBorder="0" applyAlignment="0" applyProtection="0">
      <alignment vertical="center"/>
    </xf>
    <xf numFmtId="180" fontId="0" fillId="0" borderId="0" applyFon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xf numFmtId="0" fontId="18" fillId="9" borderId="0" applyNumberFormat="0" applyBorder="0" applyAlignment="0" applyProtection="0">
      <alignment vertical="center"/>
    </xf>
    <xf numFmtId="0" fontId="42" fillId="21" borderId="0" applyNumberFormat="0" applyBorder="0" applyAlignment="0" applyProtection="0">
      <alignment vertical="center"/>
    </xf>
    <xf numFmtId="0" fontId="18" fillId="9" borderId="0" applyNumberFormat="0" applyBorder="0" applyAlignment="0" applyProtection="0">
      <alignment vertical="center"/>
    </xf>
    <xf numFmtId="0" fontId="42" fillId="21" borderId="0" applyNumberFormat="0" applyBorder="0" applyAlignment="0" applyProtection="0">
      <alignment vertical="center"/>
    </xf>
    <xf numFmtId="0" fontId="18" fillId="9" borderId="0" applyNumberFormat="0" applyBorder="0" applyAlignment="0" applyProtection="0">
      <alignment vertical="center"/>
    </xf>
    <xf numFmtId="0" fontId="42" fillId="21"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42" fillId="21"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0" fillId="10" borderId="8" applyNumberFormat="0" applyFont="0" applyAlignment="0" applyProtection="0">
      <alignment vertical="center"/>
    </xf>
    <xf numFmtId="0" fontId="18" fillId="9" borderId="0" applyNumberFormat="0" applyBorder="0" applyAlignment="0" applyProtection="0">
      <alignment vertical="center"/>
    </xf>
    <xf numFmtId="0" fontId="42" fillId="5" borderId="0" applyNumberFormat="0" applyBorder="0" applyAlignment="0" applyProtection="0">
      <alignment vertical="center"/>
    </xf>
    <xf numFmtId="0" fontId="0" fillId="10" borderId="8" applyNumberFormat="0" applyFont="0" applyAlignment="0" applyProtection="0">
      <alignment vertical="center"/>
    </xf>
    <xf numFmtId="0" fontId="18" fillId="9" borderId="0" applyNumberFormat="0" applyBorder="0" applyAlignment="0" applyProtection="0">
      <alignment vertical="center"/>
    </xf>
    <xf numFmtId="0" fontId="42" fillId="5" borderId="0" applyNumberFormat="0" applyBorder="0" applyAlignment="0" applyProtection="0">
      <alignment vertical="center"/>
    </xf>
    <xf numFmtId="0" fontId="0" fillId="10" borderId="8" applyNumberFormat="0" applyFont="0" applyAlignment="0" applyProtection="0">
      <alignment vertical="center"/>
    </xf>
    <xf numFmtId="0" fontId="18" fillId="9" borderId="0" applyNumberFormat="0" applyBorder="0" applyAlignment="0" applyProtection="0">
      <alignment vertical="center"/>
    </xf>
    <xf numFmtId="0" fontId="42" fillId="5" borderId="0" applyNumberFormat="0" applyBorder="0" applyAlignment="0" applyProtection="0">
      <alignment vertical="center"/>
    </xf>
    <xf numFmtId="0" fontId="18" fillId="9" borderId="0" applyNumberFormat="0" applyBorder="0" applyAlignment="0" applyProtection="0">
      <alignment vertical="center"/>
    </xf>
    <xf numFmtId="0" fontId="0" fillId="10" borderId="8" applyNumberFormat="0" applyFont="0" applyAlignment="0" applyProtection="0">
      <alignment vertical="center"/>
    </xf>
    <xf numFmtId="0" fontId="18" fillId="9"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0" fillId="10" borderId="8" applyNumberFormat="0" applyFont="0" applyAlignment="0" applyProtection="0">
      <alignment vertical="center"/>
    </xf>
    <xf numFmtId="0" fontId="18" fillId="9" borderId="0" applyNumberFormat="0" applyBorder="0" applyAlignment="0" applyProtection="0">
      <alignment vertical="center"/>
    </xf>
    <xf numFmtId="0" fontId="0" fillId="0" borderId="0">
      <alignment vertical="center"/>
    </xf>
    <xf numFmtId="0" fontId="0" fillId="10" borderId="8" applyNumberFormat="0" applyFont="0" applyAlignment="0" applyProtection="0">
      <alignment vertical="center"/>
    </xf>
    <xf numFmtId="0" fontId="18" fillId="9" borderId="0" applyNumberFormat="0" applyBorder="0" applyAlignment="0" applyProtection="0">
      <alignment vertical="center"/>
    </xf>
    <xf numFmtId="0" fontId="42" fillId="5" borderId="0" applyNumberFormat="0" applyBorder="0" applyAlignment="0" applyProtection="0">
      <alignment vertical="center"/>
    </xf>
    <xf numFmtId="0" fontId="18" fillId="16" borderId="0" applyNumberFormat="0" applyBorder="0" applyAlignment="0" applyProtection="0">
      <alignment vertical="center"/>
    </xf>
    <xf numFmtId="0" fontId="55" fillId="3" borderId="0" applyNumberFormat="0" applyBorder="0" applyAlignment="0" applyProtection="0">
      <alignment vertical="center"/>
    </xf>
    <xf numFmtId="0" fontId="18" fillId="16" borderId="0" applyNumberFormat="0" applyBorder="0" applyAlignment="0" applyProtection="0">
      <alignment vertical="center"/>
    </xf>
    <xf numFmtId="0" fontId="55" fillId="3" borderId="0" applyNumberFormat="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0" fontId="0" fillId="0" borderId="0">
      <alignment vertical="center"/>
    </xf>
    <xf numFmtId="0" fontId="55" fillId="3" borderId="0" applyNumberFormat="0" applyBorder="0" applyAlignment="0" applyProtection="0">
      <alignment vertical="center"/>
    </xf>
    <xf numFmtId="0" fontId="18" fillId="16" borderId="0" applyNumberFormat="0" applyBorder="0" applyAlignment="0" applyProtection="0">
      <alignment vertical="center"/>
    </xf>
    <xf numFmtId="0" fontId="0" fillId="0" borderId="0"/>
    <xf numFmtId="0" fontId="0" fillId="0" borderId="0">
      <alignment vertical="center"/>
    </xf>
    <xf numFmtId="0" fontId="18" fillId="16" borderId="0" applyNumberFormat="0" applyBorder="0" applyAlignment="0" applyProtection="0">
      <alignment vertical="center"/>
    </xf>
    <xf numFmtId="0" fontId="0" fillId="0" borderId="0"/>
    <xf numFmtId="0" fontId="47" fillId="13" borderId="7" applyNumberFormat="0" applyAlignment="0" applyProtection="0">
      <alignment vertical="center"/>
    </xf>
    <xf numFmtId="0" fontId="18" fillId="16" borderId="0" applyNumberFormat="0" applyBorder="0" applyAlignment="0" applyProtection="0">
      <alignment vertical="center"/>
    </xf>
    <xf numFmtId="0" fontId="0" fillId="0" borderId="0">
      <alignment vertical="center"/>
    </xf>
    <xf numFmtId="0" fontId="42" fillId="17" borderId="0" applyNumberFormat="0" applyBorder="0" applyAlignment="0" applyProtection="0">
      <alignment vertical="center"/>
    </xf>
    <xf numFmtId="0" fontId="18" fillId="16" borderId="0" applyNumberFormat="0" applyBorder="0" applyAlignment="0" applyProtection="0">
      <alignment vertical="center"/>
    </xf>
    <xf numFmtId="0" fontId="56" fillId="0" borderId="0" applyNumberFormat="0" applyFill="0" applyBorder="0" applyAlignment="0" applyProtection="0">
      <alignment vertical="center"/>
    </xf>
    <xf numFmtId="0" fontId="18" fillId="16" borderId="0" applyNumberFormat="0" applyBorder="0" applyAlignment="0" applyProtection="0">
      <alignment vertical="center"/>
    </xf>
    <xf numFmtId="0" fontId="6" fillId="0" borderId="0"/>
    <xf numFmtId="0" fontId="0" fillId="0" borderId="0">
      <alignment vertical="center"/>
    </xf>
    <xf numFmtId="0" fontId="18" fillId="16" borderId="0" applyNumberFormat="0" applyBorder="0" applyAlignment="0" applyProtection="0">
      <alignment vertical="center"/>
    </xf>
    <xf numFmtId="0" fontId="0" fillId="0" borderId="0"/>
    <xf numFmtId="0" fontId="18" fillId="16"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0" fontId="18" fillId="16" borderId="0" applyNumberFormat="0" applyBorder="0" applyAlignment="0" applyProtection="0">
      <alignment vertical="center"/>
    </xf>
    <xf numFmtId="0" fontId="18" fillId="6" borderId="0" applyNumberFormat="0" applyBorder="0" applyAlignment="0" applyProtection="0">
      <alignment vertical="center"/>
    </xf>
    <xf numFmtId="0" fontId="55" fillId="3"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6" fillId="0" borderId="0">
      <alignment vertical="center"/>
    </xf>
    <xf numFmtId="0" fontId="18" fillId="6" borderId="0" applyNumberFormat="0" applyBorder="0" applyAlignment="0" applyProtection="0">
      <alignment vertical="center"/>
    </xf>
    <xf numFmtId="0" fontId="0" fillId="0" borderId="0">
      <alignment vertical="center"/>
    </xf>
    <xf numFmtId="180" fontId="0" fillId="0" borderId="0" applyFont="0" applyFill="0" applyBorder="0" applyAlignment="0" applyProtection="0"/>
    <xf numFmtId="0" fontId="18" fillId="6"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180" fontId="0" fillId="0" borderId="0" applyFont="0" applyFill="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1" fontId="2" fillId="0" borderId="1">
      <alignment vertical="center"/>
      <protection locked="0"/>
    </xf>
    <xf numFmtId="0" fontId="18" fillId="6"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180" fontId="0" fillId="0" borderId="0" applyFont="0" applyFill="0" applyBorder="0" applyAlignment="0" applyProtection="0">
      <alignment vertical="center"/>
    </xf>
    <xf numFmtId="0" fontId="18" fillId="6" borderId="0" applyNumberFormat="0" applyBorder="0" applyAlignment="0" applyProtection="0">
      <alignment vertical="center"/>
    </xf>
    <xf numFmtId="0" fontId="6" fillId="0" borderId="0"/>
    <xf numFmtId="0" fontId="0" fillId="0" borderId="0">
      <alignment vertical="center"/>
    </xf>
    <xf numFmtId="180" fontId="0" fillId="0" borderId="0" applyFont="0" applyFill="0" applyBorder="0" applyAlignment="0" applyProtection="0"/>
    <xf numFmtId="0" fontId="18" fillId="16" borderId="0" applyNumberFormat="0" applyBorder="0" applyAlignment="0" applyProtection="0">
      <alignment vertical="center"/>
    </xf>
    <xf numFmtId="0" fontId="18" fillId="0" borderId="0"/>
    <xf numFmtId="43" fontId="0" fillId="0" borderId="0" applyFont="0" applyFill="0" applyBorder="0" applyAlignment="0" applyProtection="0"/>
    <xf numFmtId="0" fontId="18" fillId="6" borderId="0" applyNumberFormat="0" applyBorder="0" applyAlignment="0" applyProtection="0">
      <alignment vertical="center"/>
    </xf>
    <xf numFmtId="0" fontId="9" fillId="0" borderId="0"/>
    <xf numFmtId="0" fontId="18" fillId="6" borderId="0" applyNumberFormat="0" applyBorder="0" applyAlignment="0" applyProtection="0">
      <alignment vertical="center"/>
    </xf>
    <xf numFmtId="0" fontId="6" fillId="0" borderId="0"/>
    <xf numFmtId="0" fontId="0" fillId="0" borderId="0">
      <alignment vertical="center"/>
    </xf>
    <xf numFmtId="180" fontId="0" fillId="0" borderId="0" applyFont="0" applyFill="0" applyBorder="0" applyAlignment="0" applyProtection="0"/>
    <xf numFmtId="0" fontId="6" fillId="0" borderId="0"/>
    <xf numFmtId="0" fontId="18" fillId="16" borderId="0" applyNumberFormat="0" applyBorder="0" applyAlignment="0" applyProtection="0">
      <alignment vertical="center"/>
    </xf>
    <xf numFmtId="180" fontId="0" fillId="0" borderId="0" applyFont="0" applyFill="0" applyBorder="0" applyAlignment="0" applyProtection="0"/>
    <xf numFmtId="0" fontId="18" fillId="6" borderId="0" applyNumberFormat="0" applyBorder="0" applyAlignment="0" applyProtection="0">
      <alignment vertical="center"/>
    </xf>
    <xf numFmtId="0" fontId="18" fillId="16" borderId="0" applyNumberFormat="0" applyBorder="0" applyAlignment="0" applyProtection="0">
      <alignment vertical="center"/>
    </xf>
    <xf numFmtId="0" fontId="55" fillId="3" borderId="0" applyNumberFormat="0" applyBorder="0" applyAlignment="0" applyProtection="0">
      <alignment vertical="center"/>
    </xf>
    <xf numFmtId="0" fontId="18" fillId="16" borderId="0" applyNumberFormat="0" applyBorder="0" applyAlignment="0" applyProtection="0">
      <alignment vertical="center"/>
    </xf>
    <xf numFmtId="0" fontId="18" fillId="0" borderId="0">
      <alignment vertical="center"/>
    </xf>
    <xf numFmtId="0" fontId="18" fillId="16" borderId="0" applyNumberFormat="0" applyBorder="0" applyAlignment="0" applyProtection="0">
      <alignment vertical="center"/>
    </xf>
    <xf numFmtId="0" fontId="6" fillId="0" borderId="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48" fillId="0" borderId="0" applyNumberFormat="0" applyFill="0" applyBorder="0" applyAlignment="0" applyProtection="0">
      <alignment vertical="center"/>
    </xf>
    <xf numFmtId="0" fontId="18" fillId="16" borderId="0" applyNumberFormat="0" applyBorder="0" applyAlignment="0" applyProtection="0">
      <alignment vertical="center"/>
    </xf>
    <xf numFmtId="0" fontId="6" fillId="0" borderId="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51" fillId="6" borderId="0" applyNumberFormat="0" applyBorder="0" applyAlignment="0" applyProtection="0">
      <alignment vertical="center"/>
    </xf>
    <xf numFmtId="1" fontId="2" fillId="0" borderId="1">
      <alignment vertical="center"/>
      <protection locked="0"/>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0" fontId="18" fillId="16" borderId="0" applyNumberFormat="0" applyBorder="0" applyAlignment="0" applyProtection="0">
      <alignment vertical="center"/>
    </xf>
    <xf numFmtId="0" fontId="0" fillId="0" borderId="0"/>
    <xf numFmtId="180" fontId="0" fillId="0" borderId="0" applyFont="0" applyFill="0" applyBorder="0" applyAlignment="0" applyProtection="0"/>
    <xf numFmtId="0" fontId="18" fillId="16" borderId="0" applyNumberFormat="0" applyBorder="0" applyAlignment="0" applyProtection="0">
      <alignment vertical="center"/>
    </xf>
    <xf numFmtId="0" fontId="18" fillId="0" borderId="0">
      <alignment vertical="center"/>
    </xf>
    <xf numFmtId="0" fontId="18" fillId="16" borderId="0" applyNumberFormat="0" applyBorder="0" applyAlignment="0" applyProtection="0">
      <alignment vertical="center"/>
    </xf>
    <xf numFmtId="180" fontId="0" fillId="0" borderId="0" applyFont="0" applyFill="0" applyBorder="0" applyAlignment="0" applyProtection="0">
      <alignment vertical="center"/>
    </xf>
    <xf numFmtId="0" fontId="18" fillId="16" borderId="0" applyNumberFormat="0" applyBorder="0" applyAlignment="0" applyProtection="0">
      <alignment vertical="center"/>
    </xf>
    <xf numFmtId="0" fontId="0" fillId="0" borderId="0"/>
    <xf numFmtId="180" fontId="0" fillId="0" borderId="0" applyFont="0" applyFill="0" applyBorder="0" applyAlignment="0" applyProtection="0"/>
    <xf numFmtId="0" fontId="18" fillId="16" borderId="0" applyNumberFormat="0" applyBorder="0" applyAlignment="0" applyProtection="0">
      <alignment vertical="center"/>
    </xf>
    <xf numFmtId="180" fontId="0" fillId="0" borderId="0" applyFont="0" applyFill="0" applyBorder="0" applyAlignment="0" applyProtection="0">
      <alignment vertical="center"/>
    </xf>
    <xf numFmtId="0" fontId="18" fillId="16" borderId="0" applyNumberFormat="0" applyBorder="0" applyAlignment="0" applyProtection="0">
      <alignment vertical="center"/>
    </xf>
    <xf numFmtId="181" fontId="0" fillId="0" borderId="0" applyFont="0" applyFill="0" applyBorder="0" applyAlignment="0" applyProtection="0">
      <alignment vertical="center"/>
    </xf>
    <xf numFmtId="0" fontId="18" fillId="16"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18" fillId="16" borderId="0" applyNumberFormat="0" applyBorder="0" applyAlignment="0" applyProtection="0">
      <alignment vertical="center"/>
    </xf>
    <xf numFmtId="0" fontId="18" fillId="0" borderId="0"/>
    <xf numFmtId="0" fontId="18" fillId="16" borderId="0" applyNumberFormat="0" applyBorder="0" applyAlignment="0" applyProtection="0">
      <alignment vertical="center"/>
    </xf>
    <xf numFmtId="0" fontId="42" fillId="22" borderId="0" applyNumberFormat="0" applyBorder="0" applyAlignment="0" applyProtection="0">
      <alignment vertical="center"/>
    </xf>
    <xf numFmtId="0" fontId="18" fillId="16" borderId="0" applyNumberFormat="0" applyBorder="0" applyAlignment="0" applyProtection="0">
      <alignment vertical="center"/>
    </xf>
    <xf numFmtId="0" fontId="42" fillId="22" borderId="0" applyNumberFormat="0" applyBorder="0" applyAlignment="0" applyProtection="0">
      <alignment vertical="center"/>
    </xf>
    <xf numFmtId="0" fontId="18" fillId="16" borderId="0" applyNumberFormat="0" applyBorder="0" applyAlignment="0" applyProtection="0">
      <alignment vertical="center"/>
    </xf>
    <xf numFmtId="0" fontId="51" fillId="17" borderId="0" applyNumberFormat="0" applyBorder="0" applyAlignment="0" applyProtection="0">
      <alignment vertical="center"/>
    </xf>
    <xf numFmtId="0" fontId="0" fillId="0" borderId="0"/>
    <xf numFmtId="0" fontId="18" fillId="16"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0" fontId="42" fillId="22" borderId="0" applyNumberFormat="0" applyBorder="0" applyAlignment="0" applyProtection="0">
      <alignment vertical="center"/>
    </xf>
    <xf numFmtId="0" fontId="18" fillId="16" borderId="0" applyNumberFormat="0" applyBorder="0" applyAlignment="0" applyProtection="0">
      <alignment vertical="center"/>
    </xf>
    <xf numFmtId="180" fontId="0" fillId="0" borderId="0" applyFont="0" applyFill="0" applyBorder="0" applyAlignment="0" applyProtection="0"/>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51" fillId="13" borderId="0" applyNumberFormat="0" applyBorder="0" applyAlignment="0" applyProtection="0">
      <alignment vertical="center"/>
    </xf>
    <xf numFmtId="0" fontId="18" fillId="16" borderId="0" applyNumberFormat="0" applyBorder="0" applyAlignment="0" applyProtection="0">
      <alignment vertical="center"/>
    </xf>
    <xf numFmtId="0" fontId="51" fillId="13" borderId="0" applyNumberFormat="0" applyBorder="0" applyAlignment="0" applyProtection="0">
      <alignment vertical="center"/>
    </xf>
    <xf numFmtId="0" fontId="51" fillId="13" borderId="0" applyNumberFormat="0" applyBorder="0" applyAlignment="0" applyProtection="0">
      <alignment vertical="center"/>
    </xf>
    <xf numFmtId="0" fontId="18" fillId="16" borderId="0" applyNumberFormat="0" applyBorder="0" applyAlignment="0" applyProtection="0">
      <alignment vertical="center"/>
    </xf>
    <xf numFmtId="0" fontId="0" fillId="0" borderId="0"/>
    <xf numFmtId="0" fontId="18" fillId="16" borderId="0" applyNumberFormat="0" applyBorder="0" applyAlignment="0" applyProtection="0">
      <alignment vertical="center"/>
    </xf>
    <xf numFmtId="0" fontId="51" fillId="13" borderId="0" applyNumberFormat="0" applyBorder="0" applyAlignment="0" applyProtection="0">
      <alignment vertical="center"/>
    </xf>
    <xf numFmtId="0" fontId="18" fillId="16" borderId="0" applyNumberFormat="0" applyBorder="0" applyAlignment="0" applyProtection="0">
      <alignment vertical="center"/>
    </xf>
    <xf numFmtId="0" fontId="51" fillId="13"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51" fillId="13" borderId="0" applyNumberFormat="0" applyBorder="0" applyAlignment="0" applyProtection="0">
      <alignment vertical="center"/>
    </xf>
    <xf numFmtId="0" fontId="42" fillId="22" borderId="0" applyNumberFormat="0" applyBorder="0" applyAlignment="0" applyProtection="0">
      <alignment vertical="center"/>
    </xf>
    <xf numFmtId="0" fontId="18" fillId="16" borderId="0" applyNumberFormat="0" applyBorder="0" applyAlignment="0" applyProtection="0">
      <alignment vertical="center"/>
    </xf>
    <xf numFmtId="180" fontId="0" fillId="0" borderId="0" applyFont="0" applyFill="0" applyBorder="0" applyAlignment="0" applyProtection="0"/>
    <xf numFmtId="0" fontId="0" fillId="10" borderId="8" applyNumberFormat="0" applyFont="0" applyAlignment="0" applyProtection="0">
      <alignment vertical="center"/>
    </xf>
    <xf numFmtId="0" fontId="18" fillId="6" borderId="0" applyNumberFormat="0" applyBorder="0" applyAlignment="0" applyProtection="0">
      <alignment vertical="center"/>
    </xf>
    <xf numFmtId="0" fontId="42" fillId="5" borderId="0" applyNumberFormat="0" applyBorder="0" applyAlignment="0" applyProtection="0">
      <alignment vertical="center"/>
    </xf>
    <xf numFmtId="0" fontId="51" fillId="13" borderId="0" applyNumberFormat="0" applyBorder="0" applyAlignment="0" applyProtection="0">
      <alignment vertical="center"/>
    </xf>
    <xf numFmtId="0" fontId="0" fillId="10" borderId="8" applyNumberFormat="0" applyFont="0" applyAlignment="0" applyProtection="0">
      <alignment vertical="center"/>
    </xf>
    <xf numFmtId="0" fontId="18" fillId="6" borderId="0" applyNumberFormat="0" applyBorder="0" applyAlignment="0" applyProtection="0">
      <alignment vertical="center"/>
    </xf>
    <xf numFmtId="0" fontId="42" fillId="5" borderId="0" applyNumberFormat="0" applyBorder="0" applyAlignment="0" applyProtection="0">
      <alignment vertical="center"/>
    </xf>
    <xf numFmtId="0" fontId="51" fillId="13" borderId="0" applyNumberFormat="0" applyBorder="0" applyAlignment="0" applyProtection="0">
      <alignment vertical="center"/>
    </xf>
    <xf numFmtId="0" fontId="51" fillId="13" borderId="0" applyNumberFormat="0" applyBorder="0" applyAlignment="0" applyProtection="0">
      <alignment vertical="center"/>
    </xf>
    <xf numFmtId="0" fontId="0" fillId="10" borderId="8" applyNumberFormat="0" applyFont="0" applyAlignment="0" applyProtection="0">
      <alignment vertical="center"/>
    </xf>
    <xf numFmtId="0" fontId="18" fillId="6" borderId="0" applyNumberFormat="0" applyBorder="0" applyAlignment="0" applyProtection="0">
      <alignment vertical="center"/>
    </xf>
    <xf numFmtId="0" fontId="0" fillId="0" borderId="0"/>
    <xf numFmtId="0" fontId="0" fillId="10" borderId="8" applyNumberFormat="0" applyFont="0" applyAlignment="0" applyProtection="0">
      <alignment vertical="center"/>
    </xf>
    <xf numFmtId="0" fontId="18" fillId="6" borderId="0" applyNumberFormat="0" applyBorder="0" applyAlignment="0" applyProtection="0">
      <alignment vertical="center"/>
    </xf>
    <xf numFmtId="0" fontId="51" fillId="13" borderId="0" applyNumberFormat="0" applyBorder="0" applyAlignment="0" applyProtection="0">
      <alignment vertical="center"/>
    </xf>
    <xf numFmtId="0" fontId="0" fillId="10" borderId="8" applyNumberFormat="0" applyFont="0" applyAlignment="0" applyProtection="0">
      <alignment vertical="center"/>
    </xf>
    <xf numFmtId="0" fontId="18" fillId="16"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18" fillId="9" borderId="0" applyNumberFormat="0" applyBorder="0" applyAlignment="0" applyProtection="0">
      <alignment vertical="center"/>
    </xf>
    <xf numFmtId="180" fontId="0" fillId="0" borderId="0" applyFont="0" applyFill="0" applyBorder="0" applyAlignment="0" applyProtection="0">
      <alignment vertical="center"/>
    </xf>
    <xf numFmtId="0" fontId="42" fillId="22" borderId="0" applyNumberFormat="0" applyBorder="0" applyAlignment="0" applyProtection="0">
      <alignment vertical="center"/>
    </xf>
    <xf numFmtId="43" fontId="18"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51" fillId="6" borderId="0" applyNumberFormat="0" applyBorder="0" applyAlignment="0" applyProtection="0">
      <alignment vertical="center"/>
    </xf>
    <xf numFmtId="0" fontId="18" fillId="16" borderId="0" applyNumberFormat="0" applyBorder="0" applyAlignment="0" applyProtection="0">
      <alignment vertical="center"/>
    </xf>
    <xf numFmtId="0" fontId="0" fillId="0" borderId="0"/>
    <xf numFmtId="0" fontId="18" fillId="12" borderId="0" applyNumberFormat="0" applyBorder="0" applyAlignment="0" applyProtection="0">
      <alignment vertical="center"/>
    </xf>
    <xf numFmtId="0" fontId="0" fillId="0" borderId="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51" fillId="17" borderId="0" applyNumberFormat="0" applyBorder="0" applyAlignment="0" applyProtection="0">
      <alignment vertical="center"/>
    </xf>
    <xf numFmtId="0" fontId="42" fillId="23" borderId="0" applyNumberFormat="0" applyBorder="0" applyAlignment="0" applyProtection="0">
      <alignment vertical="center"/>
    </xf>
    <xf numFmtId="0" fontId="0" fillId="0" borderId="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5" fillId="3"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42" fillId="23" borderId="0" applyNumberFormat="0" applyBorder="0" applyAlignment="0" applyProtection="0">
      <alignment vertical="center"/>
    </xf>
    <xf numFmtId="0" fontId="51" fillId="17" borderId="0" applyNumberFormat="0" applyBorder="0" applyAlignment="0" applyProtection="0">
      <alignment vertical="center"/>
    </xf>
    <xf numFmtId="0" fontId="56" fillId="0" borderId="0" applyNumberFormat="0" applyFill="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180" fontId="0" fillId="0" borderId="0" applyFont="0" applyFill="0" applyBorder="0" applyAlignment="0" applyProtection="0">
      <alignment vertical="center"/>
    </xf>
    <xf numFmtId="0" fontId="51" fillId="17" borderId="0" applyNumberFormat="0" applyBorder="0" applyAlignment="0" applyProtection="0">
      <alignment vertical="center"/>
    </xf>
    <xf numFmtId="0" fontId="18" fillId="0" borderId="0">
      <alignment vertical="center"/>
    </xf>
    <xf numFmtId="0" fontId="51" fillId="17" borderId="0" applyNumberFormat="0" applyBorder="0" applyAlignment="0" applyProtection="0">
      <alignment vertical="center"/>
    </xf>
    <xf numFmtId="0" fontId="49" fillId="6" borderId="7" applyNumberFormat="0" applyAlignment="0" applyProtection="0">
      <alignment vertical="center"/>
    </xf>
    <xf numFmtId="185" fontId="76" fillId="0" borderId="0" applyFill="0" applyBorder="0" applyAlignment="0"/>
    <xf numFmtId="0" fontId="51" fillId="17" borderId="0" applyNumberFormat="0" applyBorder="0" applyAlignment="0" applyProtection="0">
      <alignment vertical="center"/>
    </xf>
    <xf numFmtId="0" fontId="42" fillId="23" borderId="0" applyNumberFormat="0" applyBorder="0" applyAlignment="0" applyProtection="0">
      <alignment vertical="center"/>
    </xf>
    <xf numFmtId="0" fontId="53" fillId="0" borderId="10" applyNumberFormat="0" applyFill="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0" fontId="51" fillId="17" borderId="0" applyNumberFormat="0" applyBorder="0" applyAlignment="0" applyProtection="0">
      <alignment vertical="center"/>
    </xf>
    <xf numFmtId="0" fontId="66" fillId="0" borderId="14" applyNumberFormat="0" applyFill="0" applyAlignment="0" applyProtection="0">
      <alignment vertical="center"/>
    </xf>
    <xf numFmtId="0" fontId="51" fillId="17"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0" fillId="0" borderId="0">
      <alignment vertical="center"/>
    </xf>
    <xf numFmtId="0" fontId="42" fillId="23" borderId="0" applyNumberFormat="0" applyBorder="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18" fillId="0" borderId="0"/>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0" fillId="0" borderId="0">
      <alignment vertical="center"/>
    </xf>
    <xf numFmtId="0" fontId="42" fillId="23" borderId="0" applyNumberFormat="0" applyBorder="0" applyAlignment="0" applyProtection="0">
      <alignment vertical="center"/>
    </xf>
    <xf numFmtId="0" fontId="0" fillId="0" borderId="0"/>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180" fontId="0" fillId="0" borderId="0" applyFont="0" applyFill="0" applyBorder="0" applyAlignment="0" applyProtection="0"/>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0" fillId="0" borderId="0">
      <alignment vertical="center"/>
    </xf>
    <xf numFmtId="0" fontId="42" fillId="23" borderId="0" applyNumberFormat="0" applyBorder="0" applyAlignment="0" applyProtection="0">
      <alignment vertical="center"/>
    </xf>
    <xf numFmtId="0" fontId="0" fillId="0" borderId="0"/>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180" fontId="0" fillId="0" borderId="0" applyFont="0" applyFill="0" applyBorder="0" applyAlignment="0" applyProtection="0"/>
    <xf numFmtId="0" fontId="51" fillId="17" borderId="0" applyNumberFormat="0" applyBorder="0" applyAlignment="0" applyProtection="0">
      <alignment vertical="center"/>
    </xf>
    <xf numFmtId="0" fontId="0" fillId="0" borderId="0">
      <alignment vertical="center"/>
    </xf>
    <xf numFmtId="0" fontId="51" fillId="17" borderId="0" applyNumberFormat="0" applyBorder="0" applyAlignment="0" applyProtection="0">
      <alignment vertical="center"/>
    </xf>
    <xf numFmtId="0" fontId="0" fillId="0" borderId="0"/>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60" fillId="0" borderId="15" applyNumberFormat="0" applyFill="0" applyAlignment="0" applyProtection="0">
      <alignment vertical="center"/>
    </xf>
    <xf numFmtId="0" fontId="0" fillId="0" borderId="0"/>
    <xf numFmtId="0" fontId="51" fillId="17" borderId="0" applyNumberFormat="0" applyBorder="0" applyAlignment="0" applyProtection="0">
      <alignment vertical="center"/>
    </xf>
    <xf numFmtId="0" fontId="60" fillId="0" borderId="15" applyNumberFormat="0" applyFill="0" applyAlignment="0" applyProtection="0">
      <alignment vertical="center"/>
    </xf>
    <xf numFmtId="0" fontId="42" fillId="23" borderId="0" applyNumberFormat="0" applyBorder="0" applyAlignment="0" applyProtection="0">
      <alignment vertical="center"/>
    </xf>
    <xf numFmtId="0" fontId="60" fillId="0" borderId="15" applyNumberFormat="0" applyFill="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54" fillId="15" borderId="0" applyNumberFormat="0" applyBorder="0" applyAlignment="0" applyProtection="0">
      <alignment vertical="center"/>
    </xf>
    <xf numFmtId="0" fontId="42" fillId="5" borderId="0" applyNumberFormat="0" applyBorder="0" applyAlignment="0" applyProtection="0">
      <alignment vertical="center"/>
    </xf>
    <xf numFmtId="0" fontId="54" fillId="1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54" fillId="15" borderId="0" applyNumberFormat="0" applyBorder="0" applyAlignment="0" applyProtection="0">
      <alignment vertical="center"/>
    </xf>
    <xf numFmtId="0" fontId="42" fillId="5" borderId="0" applyNumberFormat="0" applyBorder="0" applyAlignment="0" applyProtection="0">
      <alignment vertical="center"/>
    </xf>
    <xf numFmtId="0" fontId="0" fillId="0" borderId="0">
      <alignment vertical="center"/>
    </xf>
    <xf numFmtId="0" fontId="42" fillId="5" borderId="0" applyNumberFormat="0" applyBorder="0" applyAlignment="0" applyProtection="0">
      <alignment vertical="center"/>
    </xf>
    <xf numFmtId="180" fontId="0" fillId="0" borderId="0" applyFont="0" applyFill="0" applyBorder="0" applyAlignment="0" applyProtection="0">
      <alignment vertical="center"/>
    </xf>
    <xf numFmtId="0" fontId="51" fillId="5" borderId="0" applyNumberFormat="0" applyBorder="0" applyAlignment="0" applyProtection="0">
      <alignment vertical="center"/>
    </xf>
    <xf numFmtId="0" fontId="51" fillId="12" borderId="0" applyNumberFormat="0" applyBorder="0" applyAlignment="0" applyProtection="0">
      <alignment vertical="center"/>
    </xf>
    <xf numFmtId="0" fontId="51" fillId="5" borderId="0" applyNumberFormat="0" applyBorder="0" applyAlignment="0" applyProtection="0">
      <alignment vertical="center"/>
    </xf>
    <xf numFmtId="0" fontId="51" fillId="12" borderId="0" applyNumberFormat="0" applyBorder="0" applyAlignment="0" applyProtection="0">
      <alignment vertical="center"/>
    </xf>
    <xf numFmtId="0" fontId="51" fillId="5" borderId="0" applyNumberFormat="0" applyBorder="0" applyAlignment="0" applyProtection="0">
      <alignment vertical="center"/>
    </xf>
    <xf numFmtId="0" fontId="51" fillId="12" borderId="0" applyNumberFormat="0" applyBorder="0" applyAlignment="0" applyProtection="0">
      <alignment vertical="center"/>
    </xf>
    <xf numFmtId="0" fontId="42" fillId="17" borderId="0" applyNumberFormat="0" applyBorder="0" applyAlignment="0" applyProtection="0">
      <alignment vertical="center"/>
    </xf>
    <xf numFmtId="0" fontId="51" fillId="5" borderId="0" applyNumberFormat="0" applyBorder="0" applyAlignment="0" applyProtection="0">
      <alignment vertical="center"/>
    </xf>
    <xf numFmtId="0" fontId="51" fillId="12" borderId="0" applyNumberFormat="0" applyBorder="0" applyAlignment="0" applyProtection="0">
      <alignment vertical="center"/>
    </xf>
    <xf numFmtId="189" fontId="71" fillId="0" borderId="0"/>
    <xf numFmtId="43" fontId="0" fillId="0" borderId="0" applyFont="0" applyFill="0" applyBorder="0" applyAlignment="0" applyProtection="0">
      <alignment vertical="center"/>
    </xf>
    <xf numFmtId="0" fontId="51" fillId="5" borderId="0" applyNumberFormat="0" applyBorder="0" applyAlignment="0" applyProtection="0">
      <alignment vertical="center"/>
    </xf>
    <xf numFmtId="0" fontId="51" fillId="12" borderId="0" applyNumberFormat="0" applyBorder="0" applyAlignment="0" applyProtection="0">
      <alignment vertical="center"/>
    </xf>
    <xf numFmtId="0" fontId="0" fillId="0" borderId="0">
      <alignment vertical="center"/>
    </xf>
    <xf numFmtId="0" fontId="42" fillId="5" borderId="0" applyNumberFormat="0" applyBorder="0" applyAlignment="0" applyProtection="0">
      <alignment vertical="center"/>
    </xf>
    <xf numFmtId="0" fontId="42" fillId="14" borderId="0" applyNumberFormat="0" applyBorder="0" applyAlignment="0" applyProtection="0">
      <alignment vertical="center"/>
    </xf>
    <xf numFmtId="180" fontId="0" fillId="0" borderId="0" applyFont="0" applyFill="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42" fillId="14" borderId="0" applyNumberFormat="0" applyBorder="0" applyAlignment="0" applyProtection="0">
      <alignment vertical="center"/>
    </xf>
    <xf numFmtId="0" fontId="51" fillId="5" borderId="0" applyNumberFormat="0" applyBorder="0" applyAlignment="0" applyProtection="0">
      <alignment vertical="center"/>
    </xf>
    <xf numFmtId="0" fontId="42" fillId="14" borderId="0" applyNumberFormat="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42" fillId="14" borderId="0" applyNumberFormat="0" applyBorder="0" applyAlignment="0" applyProtection="0">
      <alignment vertical="center"/>
    </xf>
    <xf numFmtId="0" fontId="42" fillId="5" borderId="0" applyNumberFormat="0" applyBorder="0" applyAlignment="0" applyProtection="0">
      <alignment vertical="center"/>
    </xf>
    <xf numFmtId="180" fontId="0" fillId="0" borderId="0" applyFont="0" applyFill="0" applyBorder="0" applyAlignment="0" applyProtection="0">
      <alignment vertical="center"/>
    </xf>
    <xf numFmtId="0" fontId="51" fillId="5" borderId="0" applyNumberFormat="0" applyBorder="0" applyAlignment="0" applyProtection="0">
      <alignment vertical="center"/>
    </xf>
    <xf numFmtId="180" fontId="0" fillId="0" borderId="0" applyFont="0" applyFill="0" applyBorder="0" applyAlignment="0" applyProtection="0"/>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0" fillId="10" borderId="8" applyNumberFormat="0" applyFont="0" applyAlignment="0" applyProtection="0">
      <alignment vertical="center"/>
    </xf>
    <xf numFmtId="0" fontId="0" fillId="0" borderId="0">
      <alignment vertical="center"/>
    </xf>
    <xf numFmtId="0" fontId="0" fillId="0" borderId="0">
      <alignment vertical="center"/>
    </xf>
    <xf numFmtId="0" fontId="42" fillId="5" borderId="0" applyNumberFormat="0" applyBorder="0" applyAlignment="0" applyProtection="0">
      <alignment vertical="center"/>
    </xf>
    <xf numFmtId="0" fontId="42" fillId="22" borderId="0" applyNumberFormat="0" applyBorder="0" applyAlignment="0" applyProtection="0">
      <alignment vertical="center"/>
    </xf>
    <xf numFmtId="0" fontId="57" fillId="7" borderId="6" applyNumberFormat="0" applyAlignment="0" applyProtection="0">
      <alignment vertical="center"/>
    </xf>
    <xf numFmtId="0" fontId="42" fillId="5" borderId="0" applyNumberFormat="0" applyBorder="0" applyAlignment="0" applyProtection="0">
      <alignment vertical="center"/>
    </xf>
    <xf numFmtId="0" fontId="0" fillId="0" borderId="0"/>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51" fillId="17"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57" fillId="7" borderId="6" applyNumberFormat="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180" fontId="0" fillId="0" borderId="0" applyFont="0" applyFill="0" applyBorder="0" applyAlignment="0" applyProtection="0"/>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60" fillId="0" borderId="15" applyNumberFormat="0" applyFill="0" applyAlignment="0" applyProtection="0">
      <alignment vertical="center"/>
    </xf>
    <xf numFmtId="0" fontId="42" fillId="5" borderId="0" applyNumberFormat="0" applyBorder="0" applyAlignment="0" applyProtection="0">
      <alignment vertical="center"/>
    </xf>
    <xf numFmtId="0" fontId="51" fillId="5"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63" fillId="0" borderId="0" applyNumberFormat="0" applyFill="0" applyBorder="0" applyAlignment="0" applyProtection="0">
      <alignment vertical="top"/>
      <protection locked="0"/>
    </xf>
    <xf numFmtId="0" fontId="51" fillId="12" borderId="0" applyNumberFormat="0" applyBorder="0" applyAlignment="0" applyProtection="0">
      <alignment vertical="center"/>
    </xf>
    <xf numFmtId="0" fontId="63" fillId="0" borderId="0" applyNumberFormat="0" applyFill="0" applyBorder="0" applyAlignment="0" applyProtection="0">
      <alignment vertical="top"/>
      <protection locked="0"/>
    </xf>
    <xf numFmtId="0" fontId="51" fillId="12" borderId="0" applyNumberFormat="0" applyBorder="0" applyAlignment="0" applyProtection="0">
      <alignment vertical="center"/>
    </xf>
    <xf numFmtId="0" fontId="0" fillId="0" borderId="0"/>
    <xf numFmtId="0" fontId="42" fillId="14"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0" fillId="0" borderId="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180" fontId="0" fillId="0" borderId="0" applyFont="0" applyFill="0" applyBorder="0" applyAlignment="0" applyProtection="0">
      <alignment vertical="center"/>
    </xf>
    <xf numFmtId="0" fontId="42" fillId="14" borderId="0" applyNumberFormat="0" applyBorder="0" applyAlignment="0" applyProtection="0">
      <alignment vertical="center"/>
    </xf>
    <xf numFmtId="0" fontId="66" fillId="0" borderId="14" applyNumberFormat="0" applyFill="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59" fillId="0" borderId="11" applyNumberFormat="0" applyFill="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63" fillId="0" borderId="0" applyNumberFormat="0" applyFill="0" applyBorder="0" applyAlignment="0" applyProtection="0">
      <alignment vertical="top"/>
      <protection locked="0"/>
    </xf>
    <xf numFmtId="0" fontId="42" fillId="14" borderId="0" applyNumberFormat="0" applyBorder="0" applyAlignment="0" applyProtection="0">
      <alignment vertical="center"/>
    </xf>
    <xf numFmtId="0" fontId="6" fillId="0" borderId="0"/>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180" fontId="0" fillId="0" borderId="0" applyFont="0" applyFill="0" applyBorder="0" applyAlignment="0" applyProtection="0"/>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42" fillId="14" borderId="0" applyNumberFormat="0" applyBorder="0" applyAlignment="0" applyProtection="0">
      <alignment vertical="center"/>
    </xf>
    <xf numFmtId="0" fontId="51" fillId="12" borderId="0" applyNumberFormat="0" applyBorder="0" applyAlignment="0" applyProtection="0">
      <alignment vertical="center"/>
    </xf>
    <xf numFmtId="0" fontId="42" fillId="22" borderId="0" applyNumberFormat="0" applyBorder="0" applyAlignment="0" applyProtection="0">
      <alignment vertical="center"/>
    </xf>
    <xf numFmtId="0" fontId="51" fillId="13" borderId="0" applyNumberFormat="0" applyBorder="0" applyAlignment="0" applyProtection="0">
      <alignment vertical="center"/>
    </xf>
    <xf numFmtId="0" fontId="42" fillId="25" borderId="0" applyNumberFormat="0" applyBorder="0" applyAlignment="0" applyProtection="0">
      <alignment vertical="center"/>
    </xf>
    <xf numFmtId="0" fontId="51" fillId="13" borderId="0" applyNumberFormat="0" applyBorder="0" applyAlignment="0" applyProtection="0">
      <alignment vertical="center"/>
    </xf>
    <xf numFmtId="0" fontId="42" fillId="22" borderId="0" applyNumberFormat="0" applyBorder="0" applyAlignment="0" applyProtection="0">
      <alignment vertical="center"/>
    </xf>
    <xf numFmtId="0" fontId="0" fillId="0" borderId="0">
      <alignment vertical="center"/>
    </xf>
    <xf numFmtId="0" fontId="0" fillId="0" borderId="0">
      <alignment vertical="center"/>
    </xf>
    <xf numFmtId="0" fontId="42" fillId="22"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2" fillId="22" borderId="0" applyNumberFormat="0" applyBorder="0" applyAlignment="0" applyProtection="0">
      <alignment vertical="center"/>
    </xf>
    <xf numFmtId="0" fontId="0" fillId="0" borderId="0"/>
    <xf numFmtId="0" fontId="0" fillId="0" borderId="0"/>
    <xf numFmtId="0" fontId="42" fillId="22" borderId="0" applyNumberFormat="0" applyBorder="0" applyAlignment="0" applyProtection="0">
      <alignment vertical="center"/>
    </xf>
    <xf numFmtId="0" fontId="51" fillId="6" borderId="0" applyNumberFormat="0" applyBorder="0" applyAlignment="0" applyProtection="0">
      <alignment vertical="center"/>
    </xf>
    <xf numFmtId="0" fontId="42" fillId="22" borderId="0" applyNumberFormat="0" applyBorder="0" applyAlignment="0" applyProtection="0">
      <alignment vertical="center"/>
    </xf>
    <xf numFmtId="0" fontId="0" fillId="0" borderId="0">
      <alignment vertical="center"/>
    </xf>
    <xf numFmtId="0" fontId="0" fillId="0" borderId="0"/>
    <xf numFmtId="0" fontId="0" fillId="0" borderId="0"/>
    <xf numFmtId="0" fontId="42" fillId="22" borderId="0" applyNumberFormat="0" applyBorder="0" applyAlignment="0" applyProtection="0">
      <alignment vertical="center"/>
    </xf>
    <xf numFmtId="0" fontId="0" fillId="0" borderId="0"/>
    <xf numFmtId="0" fontId="42" fillId="22" borderId="0" applyNumberFormat="0" applyBorder="0" applyAlignment="0" applyProtection="0">
      <alignment vertical="center"/>
    </xf>
    <xf numFmtId="0" fontId="0" fillId="0" borderId="0">
      <alignment vertical="center"/>
    </xf>
    <xf numFmtId="180" fontId="0" fillId="0" borderId="0" applyFont="0" applyFill="0" applyBorder="0" applyAlignment="0" applyProtection="0"/>
    <xf numFmtId="0" fontId="0" fillId="0" borderId="0">
      <alignment vertical="center"/>
    </xf>
    <xf numFmtId="0" fontId="0" fillId="0" borderId="0">
      <alignment vertical="center"/>
    </xf>
    <xf numFmtId="0" fontId="42" fillId="22" borderId="0" applyNumberFormat="0" applyBorder="0" applyAlignment="0" applyProtection="0">
      <alignment vertical="center"/>
    </xf>
    <xf numFmtId="0" fontId="57" fillId="7" borderId="6" applyNumberFormat="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2" fillId="22" borderId="0" applyNumberFormat="0" applyBorder="0" applyAlignment="0" applyProtection="0">
      <alignment vertical="center"/>
    </xf>
    <xf numFmtId="0" fontId="57" fillId="7" borderId="6" applyNumberFormat="0" applyAlignment="0" applyProtection="0">
      <alignment vertical="center"/>
    </xf>
    <xf numFmtId="0" fontId="56" fillId="0" borderId="0" applyNumberFormat="0" applyFill="0" applyBorder="0" applyAlignment="0" applyProtection="0">
      <alignment vertical="center"/>
    </xf>
    <xf numFmtId="0" fontId="0" fillId="0" borderId="0"/>
    <xf numFmtId="0" fontId="0" fillId="0" borderId="0"/>
    <xf numFmtId="0" fontId="42" fillId="22" borderId="0" applyNumberFormat="0" applyBorder="0" applyAlignment="0" applyProtection="0">
      <alignment vertical="center"/>
    </xf>
    <xf numFmtId="0" fontId="57" fillId="7" borderId="6" applyNumberFormat="0" applyAlignment="0" applyProtection="0">
      <alignment vertical="center"/>
    </xf>
    <xf numFmtId="0" fontId="0" fillId="0" borderId="0"/>
    <xf numFmtId="0" fontId="0" fillId="0" borderId="0"/>
    <xf numFmtId="0" fontId="0" fillId="0" borderId="0"/>
    <xf numFmtId="0" fontId="42" fillId="22" borderId="0" applyNumberFormat="0" applyBorder="0" applyAlignment="0" applyProtection="0">
      <alignment vertical="center"/>
    </xf>
    <xf numFmtId="0" fontId="57" fillId="7" borderId="6" applyNumberFormat="0" applyAlignment="0" applyProtection="0">
      <alignment vertical="center"/>
    </xf>
    <xf numFmtId="0" fontId="0" fillId="10" borderId="8" applyNumberFormat="0" applyFont="0" applyAlignment="0" applyProtection="0">
      <alignment vertical="center"/>
    </xf>
    <xf numFmtId="0" fontId="0" fillId="0" borderId="0">
      <alignment vertical="center"/>
    </xf>
    <xf numFmtId="0" fontId="0" fillId="0" borderId="0">
      <alignment vertical="center"/>
    </xf>
    <xf numFmtId="0" fontId="42" fillId="22" borderId="0" applyNumberFormat="0" applyBorder="0" applyAlignment="0" applyProtection="0">
      <alignment vertical="center"/>
    </xf>
    <xf numFmtId="0" fontId="57" fillId="7" borderId="6" applyNumberFormat="0" applyAlignment="0" applyProtection="0">
      <alignment vertical="center"/>
    </xf>
    <xf numFmtId="0" fontId="42" fillId="22" borderId="0" applyNumberFormat="0" applyBorder="0" applyAlignment="0" applyProtection="0">
      <alignment vertical="center"/>
    </xf>
    <xf numFmtId="0" fontId="0" fillId="0" borderId="0"/>
    <xf numFmtId="0" fontId="42" fillId="22" borderId="0" applyNumberFormat="0" applyBorder="0" applyAlignment="0" applyProtection="0">
      <alignment vertical="center"/>
    </xf>
    <xf numFmtId="0" fontId="45" fillId="0" borderId="0"/>
    <xf numFmtId="0" fontId="45" fillId="0" borderId="0"/>
    <xf numFmtId="0" fontId="45" fillId="0" borderId="0"/>
    <xf numFmtId="0" fontId="45" fillId="0" borderId="0"/>
    <xf numFmtId="0" fontId="42" fillId="22" borderId="0" applyNumberFormat="0" applyBorder="0" applyAlignment="0" applyProtection="0">
      <alignment vertical="center"/>
    </xf>
    <xf numFmtId="0" fontId="54" fillId="15" borderId="0" applyNumberFormat="0" applyBorder="0" applyAlignment="0" applyProtection="0">
      <alignment vertical="center"/>
    </xf>
    <xf numFmtId="0" fontId="44" fillId="7" borderId="6" applyNumberFormat="0" applyAlignment="0" applyProtection="0">
      <alignment vertical="center"/>
    </xf>
    <xf numFmtId="0" fontId="0" fillId="10" borderId="8" applyNumberFormat="0" applyFont="0" applyAlignment="0" applyProtection="0">
      <alignment vertical="center"/>
    </xf>
    <xf numFmtId="0" fontId="45" fillId="0" borderId="0"/>
    <xf numFmtId="0" fontId="0" fillId="0" borderId="0">
      <alignment vertical="center"/>
    </xf>
    <xf numFmtId="0" fontId="42" fillId="22" borderId="0" applyNumberFormat="0" applyBorder="0" applyAlignment="0" applyProtection="0">
      <alignment vertical="center"/>
    </xf>
    <xf numFmtId="0" fontId="44" fillId="7" borderId="6" applyNumberFormat="0" applyAlignment="0" applyProtection="0">
      <alignment vertical="center"/>
    </xf>
    <xf numFmtId="0" fontId="42" fillId="22" borderId="0" applyNumberFormat="0" applyBorder="0" applyAlignment="0" applyProtection="0">
      <alignment vertical="center"/>
    </xf>
    <xf numFmtId="0" fontId="47" fillId="8" borderId="7" applyNumberFormat="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4" fillId="7" borderId="6" applyNumberFormat="0" applyAlignment="0" applyProtection="0">
      <alignment vertical="center"/>
    </xf>
    <xf numFmtId="0" fontId="42" fillId="22" borderId="0" applyNumberFormat="0" applyBorder="0" applyAlignment="0" applyProtection="0">
      <alignment vertical="center"/>
    </xf>
    <xf numFmtId="0" fontId="44" fillId="7" borderId="6" applyNumberFormat="0" applyAlignment="0" applyProtection="0">
      <alignment vertical="center"/>
    </xf>
    <xf numFmtId="0" fontId="42" fillId="22" borderId="0" applyNumberFormat="0" applyBorder="0" applyAlignment="0" applyProtection="0">
      <alignment vertical="center"/>
    </xf>
    <xf numFmtId="0" fontId="44" fillId="7" borderId="6" applyNumberFormat="0" applyAlignment="0" applyProtection="0">
      <alignment vertical="center"/>
    </xf>
    <xf numFmtId="0" fontId="51" fillId="13" borderId="0" applyNumberFormat="0" applyBorder="0" applyAlignment="0" applyProtection="0">
      <alignment vertical="center"/>
    </xf>
    <xf numFmtId="0" fontId="51" fillId="13" borderId="0" applyNumberFormat="0" applyBorder="0" applyAlignment="0" applyProtection="0">
      <alignment vertical="center"/>
    </xf>
    <xf numFmtId="0" fontId="63" fillId="0" borderId="0" applyNumberFormat="0" applyFill="0" applyBorder="0" applyAlignment="0" applyProtection="0">
      <alignment vertical="top"/>
      <protection locked="0"/>
    </xf>
    <xf numFmtId="0" fontId="51" fillId="13" borderId="0" applyNumberFormat="0" applyBorder="0" applyAlignment="0" applyProtection="0">
      <alignment vertical="center"/>
    </xf>
    <xf numFmtId="0" fontId="51" fillId="13" borderId="0" applyNumberFormat="0" applyBorder="0" applyAlignment="0" applyProtection="0">
      <alignment vertical="center"/>
    </xf>
    <xf numFmtId="0" fontId="44" fillId="7" borderId="6" applyNumberFormat="0" applyAlignment="0" applyProtection="0">
      <alignment vertical="center"/>
    </xf>
    <xf numFmtId="0" fontId="51" fillId="13" borderId="0" applyNumberFormat="0" applyBorder="0" applyAlignment="0" applyProtection="0">
      <alignment vertical="center"/>
    </xf>
    <xf numFmtId="0" fontId="51" fillId="13" borderId="0" applyNumberFormat="0" applyBorder="0" applyAlignment="0" applyProtection="0">
      <alignment vertical="center"/>
    </xf>
    <xf numFmtId="0" fontId="42" fillId="22" borderId="0" applyNumberFormat="0" applyBorder="0" applyAlignment="0" applyProtection="0">
      <alignment vertical="center"/>
    </xf>
    <xf numFmtId="0" fontId="51" fillId="13"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29" fillId="0" borderId="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29" fillId="0" borderId="0">
      <alignment vertical="center"/>
    </xf>
    <xf numFmtId="0" fontId="50" fillId="12" borderId="0" applyNumberFormat="0" applyBorder="0" applyAlignment="0" applyProtection="0">
      <alignment vertical="center"/>
    </xf>
    <xf numFmtId="0" fontId="42" fillId="17" borderId="0" applyNumberFormat="0" applyBorder="0" applyAlignment="0" applyProtection="0">
      <alignment vertical="center"/>
    </xf>
    <xf numFmtId="0" fontId="50" fillId="12" borderId="0" applyNumberFormat="0" applyBorder="0" applyAlignment="0" applyProtection="0">
      <alignment vertical="center"/>
    </xf>
    <xf numFmtId="0" fontId="42" fillId="17" borderId="0" applyNumberFormat="0" applyBorder="0" applyAlignment="0" applyProtection="0">
      <alignment vertical="center"/>
    </xf>
    <xf numFmtId="0" fontId="0" fillId="0" borderId="0"/>
    <xf numFmtId="0" fontId="50" fillId="12" borderId="0" applyNumberFormat="0" applyBorder="0" applyAlignment="0" applyProtection="0">
      <alignment vertical="center"/>
    </xf>
    <xf numFmtId="0" fontId="42" fillId="17" borderId="0" applyNumberFormat="0" applyBorder="0" applyAlignment="0" applyProtection="0">
      <alignment vertical="center"/>
    </xf>
    <xf numFmtId="2" fontId="73" fillId="0" borderId="0" applyProtection="0"/>
    <xf numFmtId="0" fontId="0" fillId="0" borderId="0"/>
    <xf numFmtId="180" fontId="0" fillId="0" borderId="0" applyFont="0" applyFill="0" applyBorder="0" applyAlignment="0" applyProtection="0"/>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65" fillId="0" borderId="0" applyNumberFormat="0" applyFill="0" applyBorder="0" applyAlignment="0" applyProtection="0">
      <alignment vertical="top"/>
      <protection locked="0"/>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42"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180" fontId="0" fillId="0" borderId="0" applyFont="0" applyFill="0" applyBorder="0" applyAlignment="0" applyProtection="0"/>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46" fillId="0" borderId="0" applyNumberFormat="0" applyFill="0" applyBorder="0" applyAlignment="0" applyProtection="0">
      <alignment vertical="center"/>
    </xf>
    <xf numFmtId="0" fontId="51" fillId="17" borderId="0" applyNumberFormat="0" applyBorder="0" applyAlignment="0" applyProtection="0">
      <alignment vertical="center"/>
    </xf>
    <xf numFmtId="0" fontId="46" fillId="0" borderId="0" applyNumberFormat="0" applyFill="0" applyBorder="0" applyAlignment="0" applyProtection="0">
      <alignment vertical="center"/>
    </xf>
    <xf numFmtId="0" fontId="42" fillId="17" borderId="0" applyNumberFormat="0" applyBorder="0" applyAlignment="0" applyProtection="0">
      <alignment vertical="center"/>
    </xf>
    <xf numFmtId="0" fontId="46" fillId="0" borderId="0" applyNumberFormat="0" applyFill="0" applyBorder="0" applyAlignment="0" applyProtection="0">
      <alignment vertical="center"/>
    </xf>
    <xf numFmtId="43" fontId="18" fillId="0" borderId="0" applyFont="0" applyFill="0" applyBorder="0" applyAlignment="0" applyProtection="0">
      <alignment vertical="center"/>
    </xf>
    <xf numFmtId="0" fontId="51"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0" fillId="0" borderId="0"/>
    <xf numFmtId="0" fontId="42" fillId="17" borderId="0" applyNumberFormat="0" applyBorder="0" applyAlignment="0" applyProtection="0">
      <alignment vertical="center"/>
    </xf>
    <xf numFmtId="0" fontId="57" fillId="7" borderId="6" applyNumberFormat="0" applyAlignment="0" applyProtection="0">
      <alignment vertical="center"/>
    </xf>
    <xf numFmtId="0" fontId="42" fillId="17" borderId="0" applyNumberFormat="0" applyBorder="0" applyAlignment="0" applyProtection="0">
      <alignment vertical="center"/>
    </xf>
    <xf numFmtId="0" fontId="57" fillId="7" borderId="6" applyNumberFormat="0" applyAlignment="0" applyProtection="0">
      <alignment vertical="center"/>
    </xf>
    <xf numFmtId="0" fontId="42" fillId="17" borderId="0" applyNumberFormat="0" applyBorder="0" applyAlignment="0" applyProtection="0">
      <alignment vertical="center"/>
    </xf>
    <xf numFmtId="0" fontId="57" fillId="7" borderId="6" applyNumberFormat="0" applyAlignment="0" applyProtection="0">
      <alignment vertical="center"/>
    </xf>
    <xf numFmtId="0" fontId="42" fillId="17" borderId="0" applyNumberFormat="0" applyBorder="0" applyAlignment="0" applyProtection="0">
      <alignment vertical="center"/>
    </xf>
    <xf numFmtId="0" fontId="57" fillId="7" borderId="6" applyNumberFormat="0" applyAlignment="0" applyProtection="0">
      <alignment vertical="center"/>
    </xf>
    <xf numFmtId="0" fontId="42" fillId="17" borderId="0" applyNumberFormat="0" applyBorder="0" applyAlignment="0" applyProtection="0">
      <alignment vertical="center"/>
    </xf>
    <xf numFmtId="0" fontId="57" fillId="7" borderId="6" applyNumberFormat="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57" fillId="7" borderId="6" applyNumberFormat="0" applyAlignment="0" applyProtection="0">
      <alignment vertical="center"/>
    </xf>
    <xf numFmtId="0" fontId="59" fillId="0" borderId="11" applyNumberFormat="0" applyFill="0" applyAlignment="0" applyProtection="0">
      <alignment vertical="center"/>
    </xf>
    <xf numFmtId="0" fontId="42" fillId="17" borderId="0" applyNumberFormat="0" applyBorder="0" applyAlignment="0" applyProtection="0">
      <alignment vertical="center"/>
    </xf>
    <xf numFmtId="0" fontId="57" fillId="7" borderId="6" applyNumberFormat="0" applyAlignment="0" applyProtection="0">
      <alignment vertical="center"/>
    </xf>
    <xf numFmtId="0" fontId="42" fillId="17" borderId="0" applyNumberFormat="0" applyBorder="0" applyAlignment="0" applyProtection="0">
      <alignment vertical="center"/>
    </xf>
    <xf numFmtId="0" fontId="57" fillId="7" borderId="6" applyNumberFormat="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57" fillId="7" borderId="6" applyNumberFormat="0" applyAlignment="0" applyProtection="0">
      <alignment vertical="center"/>
    </xf>
    <xf numFmtId="0" fontId="42"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180" fontId="0" fillId="0" borderId="0" applyFont="0" applyFill="0" applyBorder="0" applyAlignment="0" applyProtection="0"/>
    <xf numFmtId="0" fontId="51" fillId="6" borderId="0" applyNumberFormat="0" applyBorder="0" applyAlignment="0" applyProtection="0">
      <alignment vertical="center"/>
    </xf>
    <xf numFmtId="0" fontId="51" fillId="6" borderId="0" applyNumberFormat="0" applyBorder="0" applyAlignment="0" applyProtection="0">
      <alignment vertical="center"/>
    </xf>
    <xf numFmtId="43" fontId="0" fillId="0" borderId="0" applyFont="0" applyFill="0" applyBorder="0" applyAlignment="0" applyProtection="0"/>
    <xf numFmtId="0" fontId="51" fillId="6" borderId="0" applyNumberFormat="0" applyBorder="0" applyAlignment="0" applyProtection="0">
      <alignment vertical="center"/>
    </xf>
    <xf numFmtId="0" fontId="59" fillId="0" borderId="11" applyNumberFormat="0" applyFill="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42" fillId="18"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17" fillId="0" borderId="13" applyNumberFormat="0" applyFill="0" applyAlignment="0" applyProtection="0">
      <alignment vertical="center"/>
    </xf>
    <xf numFmtId="0" fontId="51" fillId="6" borderId="0" applyNumberFormat="0" applyBorder="0" applyAlignment="0" applyProtection="0">
      <alignment vertical="center"/>
    </xf>
    <xf numFmtId="0" fontId="46" fillId="0" borderId="0" applyNumberFormat="0" applyFill="0" applyBorder="0" applyAlignment="0" applyProtection="0">
      <alignment vertical="center"/>
    </xf>
    <xf numFmtId="0" fontId="42" fillId="18" borderId="0" applyNumberFormat="0" applyBorder="0" applyAlignment="0" applyProtection="0">
      <alignment vertical="center"/>
    </xf>
    <xf numFmtId="0" fontId="46" fillId="0" borderId="0" applyNumberFormat="0" applyFill="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178" fontId="2" fillId="0" borderId="1">
      <alignment vertical="center"/>
      <protection locked="0"/>
    </xf>
    <xf numFmtId="0" fontId="42" fillId="18" borderId="0" applyNumberFormat="0" applyBorder="0" applyAlignment="0" applyProtection="0">
      <alignment vertical="center"/>
    </xf>
    <xf numFmtId="0" fontId="57" fillId="7" borderId="6" applyNumberFormat="0" applyAlignment="0" applyProtection="0">
      <alignment vertical="center"/>
    </xf>
    <xf numFmtId="43" fontId="0" fillId="0" borderId="0" applyFont="0" applyFill="0" applyBorder="0" applyAlignment="0" applyProtection="0"/>
    <xf numFmtId="0" fontId="42" fillId="18" borderId="0" applyNumberFormat="0" applyBorder="0" applyAlignment="0" applyProtection="0">
      <alignment vertical="center"/>
    </xf>
    <xf numFmtId="0" fontId="0" fillId="0" borderId="0"/>
    <xf numFmtId="0" fontId="42" fillId="18" borderId="0" applyNumberFormat="0" applyBorder="0" applyAlignment="0" applyProtection="0">
      <alignment vertical="center"/>
    </xf>
    <xf numFmtId="178" fontId="2" fillId="0" borderId="1">
      <alignment vertical="center"/>
      <protection locked="0"/>
    </xf>
    <xf numFmtId="0" fontId="42" fillId="18" borderId="0" applyNumberFormat="0" applyBorder="0" applyAlignment="0" applyProtection="0">
      <alignment vertical="center"/>
    </xf>
    <xf numFmtId="0" fontId="57" fillId="7" borderId="6" applyNumberFormat="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6" fillId="0" borderId="0" applyNumberFormat="0" applyFill="0" applyBorder="0" applyAlignment="0" applyProtection="0">
      <alignment vertical="center"/>
    </xf>
    <xf numFmtId="0" fontId="42" fillId="18" borderId="0" applyNumberFormat="0" applyBorder="0" applyAlignment="0" applyProtection="0">
      <alignment vertical="center"/>
    </xf>
    <xf numFmtId="9" fontId="0" fillId="0" borderId="0" applyFont="0" applyFill="0" applyBorder="0" applyAlignment="0" applyProtection="0">
      <alignment vertical="center"/>
    </xf>
    <xf numFmtId="0" fontId="42" fillId="18" borderId="0" applyNumberFormat="0" applyBorder="0" applyAlignment="0" applyProtection="0">
      <alignment vertical="center"/>
    </xf>
    <xf numFmtId="43" fontId="18" fillId="0" borderId="0" applyFont="0" applyFill="0" applyBorder="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9" fontId="0" fillId="0" borderId="0" applyFont="0" applyFill="0" applyBorder="0" applyAlignment="0" applyProtection="0">
      <alignment vertical="center"/>
    </xf>
    <xf numFmtId="178" fontId="2" fillId="0" borderId="1">
      <alignment vertical="center"/>
      <protection locked="0"/>
    </xf>
    <xf numFmtId="0" fontId="42" fillId="18" borderId="0" applyNumberFormat="0" applyBorder="0" applyAlignment="0" applyProtection="0">
      <alignment vertical="center"/>
    </xf>
    <xf numFmtId="0" fontId="57" fillId="7" borderId="6" applyNumberFormat="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9" fontId="0" fillId="0" borderId="0" applyFont="0" applyFill="0" applyBorder="0" applyAlignment="0" applyProtection="0">
      <alignment vertical="center"/>
    </xf>
    <xf numFmtId="0" fontId="42" fillId="18" borderId="0" applyNumberFormat="0" applyBorder="0" applyAlignment="0" applyProtection="0">
      <alignment vertical="center"/>
    </xf>
    <xf numFmtId="0" fontId="78" fillId="0" borderId="22" applyNumberFormat="0" applyAlignment="0" applyProtection="0">
      <alignment horizontal="lef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9" fontId="0" fillId="0" borderId="0" applyFont="0" applyFill="0" applyBorder="0" applyAlignment="0" applyProtection="0">
      <alignment vertical="center"/>
    </xf>
    <xf numFmtId="0" fontId="51" fillId="6" borderId="0" applyNumberFormat="0" applyBorder="0" applyAlignment="0" applyProtection="0">
      <alignment vertical="center"/>
    </xf>
    <xf numFmtId="0" fontId="0" fillId="0" borderId="0"/>
    <xf numFmtId="0" fontId="51" fillId="6" borderId="0" applyNumberFormat="0" applyBorder="0" applyAlignment="0" applyProtection="0">
      <alignment vertical="center"/>
    </xf>
    <xf numFmtId="0" fontId="0" fillId="0" borderId="0"/>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42" fillId="18" borderId="0" applyNumberFormat="0" applyBorder="0" applyAlignment="0" applyProtection="0">
      <alignment vertical="center"/>
    </xf>
    <xf numFmtId="0" fontId="0" fillId="0" borderId="0">
      <alignment vertical="center"/>
    </xf>
    <xf numFmtId="0" fontId="42" fillId="17" borderId="0" applyNumberFormat="0" applyBorder="0" applyAlignment="0" applyProtection="0">
      <alignment vertical="center"/>
    </xf>
    <xf numFmtId="0" fontId="42" fillId="23" borderId="0" applyNumberFormat="0" applyBorder="0" applyAlignment="0" applyProtection="0">
      <alignment vertical="center"/>
    </xf>
    <xf numFmtId="0" fontId="42" fillId="9" borderId="0" applyNumberFormat="0" applyBorder="0" applyAlignment="0" applyProtection="0">
      <alignment vertical="center"/>
    </xf>
    <xf numFmtId="0" fontId="42" fillId="5" borderId="0" applyNumberFormat="0" applyBorder="0" applyAlignment="0" applyProtection="0">
      <alignment vertical="center"/>
    </xf>
    <xf numFmtId="0" fontId="50" fillId="12" borderId="0" applyNumberFormat="0" applyBorder="0" applyAlignment="0" applyProtection="0">
      <alignment vertical="center"/>
    </xf>
    <xf numFmtId="0" fontId="42" fillId="6" borderId="0" applyNumberFormat="0" applyBorder="0" applyAlignment="0" applyProtection="0">
      <alignment vertical="center"/>
    </xf>
    <xf numFmtId="0" fontId="0" fillId="0" borderId="0"/>
    <xf numFmtId="0" fontId="42" fillId="14" borderId="0" applyNumberFormat="0" applyBorder="0" applyAlignment="0" applyProtection="0">
      <alignment vertical="center"/>
    </xf>
    <xf numFmtId="0" fontId="50" fillId="12" borderId="0" applyNumberFormat="0" applyBorder="0" applyAlignment="0" applyProtection="0">
      <alignment vertical="center"/>
    </xf>
    <xf numFmtId="0" fontId="42" fillId="13" borderId="0" applyNumberFormat="0" applyBorder="0" applyAlignment="0" applyProtection="0">
      <alignment vertical="center"/>
    </xf>
    <xf numFmtId="0" fontId="42" fillId="22" borderId="0" applyNumberFormat="0" applyBorder="0" applyAlignment="0" applyProtection="0">
      <alignment vertical="center"/>
    </xf>
    <xf numFmtId="0" fontId="42" fillId="17" borderId="0" applyNumberFormat="0" applyBorder="0" applyAlignment="0" applyProtection="0">
      <alignment vertical="center"/>
    </xf>
    <xf numFmtId="0" fontId="50" fillId="12" borderId="0" applyNumberFormat="0" applyBorder="0" applyAlignment="0" applyProtection="0">
      <alignment vertical="center"/>
    </xf>
    <xf numFmtId="0" fontId="42" fillId="18" borderId="0" applyNumberFormat="0" applyBorder="0" applyAlignment="0" applyProtection="0">
      <alignment vertical="center"/>
    </xf>
    <xf numFmtId="185" fontId="76" fillId="0" borderId="0" applyFill="0" applyBorder="0" applyAlignment="0">
      <alignment vertical="center"/>
    </xf>
    <xf numFmtId="41" fontId="45" fillId="0" borderId="0" applyFont="0" applyFill="0" applyBorder="0" applyAlignment="0" applyProtection="0"/>
    <xf numFmtId="0" fontId="18" fillId="0" borderId="0">
      <alignment vertical="center"/>
    </xf>
    <xf numFmtId="189" fontId="71" fillId="0" borderId="0">
      <alignment vertical="center"/>
    </xf>
    <xf numFmtId="190" fontId="0" fillId="0" borderId="0" applyFont="0" applyFill="0" applyBorder="0" applyAlignment="0" applyProtection="0">
      <alignment vertical="center"/>
    </xf>
    <xf numFmtId="0" fontId="0" fillId="0" borderId="0">
      <alignment vertical="center"/>
    </xf>
    <xf numFmtId="191" fontId="0" fillId="0" borderId="0" applyFont="0" applyFill="0" applyBorder="0" applyAlignment="0" applyProtection="0">
      <alignment vertical="center"/>
    </xf>
    <xf numFmtId="191" fontId="45" fillId="0" borderId="0" applyFont="0" applyFill="0" applyBorder="0" applyAlignment="0" applyProtection="0"/>
    <xf numFmtId="186" fontId="71" fillId="0" borderId="0"/>
    <xf numFmtId="0" fontId="47" fillId="8" borderId="7" applyNumberFormat="0" applyAlignment="0" applyProtection="0">
      <alignment vertical="center"/>
    </xf>
    <xf numFmtId="0" fontId="73" fillId="0" borderId="0" applyProtection="0">
      <alignment vertical="center"/>
    </xf>
    <xf numFmtId="0" fontId="47" fillId="13" borderId="7" applyNumberFormat="0" applyAlignment="0" applyProtection="0">
      <alignment vertical="center"/>
    </xf>
    <xf numFmtId="0" fontId="73" fillId="0" borderId="0" applyProtection="0"/>
    <xf numFmtId="43" fontId="0" fillId="0" borderId="0" applyFont="0" applyFill="0" applyBorder="0" applyAlignment="0" applyProtection="0"/>
    <xf numFmtId="183" fontId="71" fillId="0" borderId="0">
      <alignment vertical="center"/>
    </xf>
    <xf numFmtId="180" fontId="0" fillId="0" borderId="0" applyFont="0" applyFill="0" applyBorder="0" applyAlignment="0" applyProtection="0"/>
    <xf numFmtId="183" fontId="71" fillId="0" borderId="0"/>
    <xf numFmtId="2" fontId="73" fillId="0" borderId="0" applyProtection="0">
      <alignment vertical="center"/>
    </xf>
    <xf numFmtId="0" fontId="0" fillId="0" borderId="0">
      <alignment vertical="center"/>
    </xf>
    <xf numFmtId="0" fontId="0" fillId="0" borderId="0"/>
    <xf numFmtId="180" fontId="0" fillId="0" borderId="0" applyFont="0" applyFill="0" applyBorder="0" applyAlignment="0" applyProtection="0">
      <alignment vertical="center"/>
    </xf>
    <xf numFmtId="0" fontId="78" fillId="0" borderId="22" applyNumberFormat="0" applyAlignment="0" applyProtection="0">
      <alignment horizontal="left" vertical="center"/>
    </xf>
    <xf numFmtId="0" fontId="78" fillId="0" borderId="18">
      <alignment horizontal="left" vertical="center"/>
    </xf>
    <xf numFmtId="0" fontId="51" fillId="17" borderId="0" applyNumberFormat="0" applyBorder="0" applyAlignment="0" applyProtection="0">
      <alignment vertical="center"/>
    </xf>
    <xf numFmtId="0" fontId="56" fillId="0" borderId="0" applyNumberFormat="0" applyFill="0" applyBorder="0" applyAlignment="0" applyProtection="0">
      <alignment vertical="center"/>
    </xf>
    <xf numFmtId="0" fontId="78" fillId="0" borderId="18">
      <alignment horizontal="left" vertical="center"/>
    </xf>
    <xf numFmtId="0" fontId="80" fillId="0" borderId="0" applyProtection="0"/>
    <xf numFmtId="0" fontId="78" fillId="0" borderId="0" applyProtection="0">
      <alignment vertical="center"/>
    </xf>
    <xf numFmtId="0" fontId="78" fillId="0" borderId="0" applyProtection="0"/>
    <xf numFmtId="0" fontId="70" fillId="0" borderId="0">
      <alignment vertical="center"/>
    </xf>
    <xf numFmtId="0" fontId="0" fillId="0" borderId="0"/>
    <xf numFmtId="0" fontId="73" fillId="0" borderId="20" applyProtection="0">
      <alignment vertical="center"/>
    </xf>
    <xf numFmtId="0" fontId="73" fillId="0" borderId="20" applyProtection="0"/>
    <xf numFmtId="0" fontId="74" fillId="0" borderId="19" applyNumberFormat="0" applyFill="0" applyAlignment="0" applyProtection="0">
      <alignment vertical="center"/>
    </xf>
    <xf numFmtId="0" fontId="2" fillId="0" borderId="1">
      <alignment horizontal="distributed" vertical="center" wrapText="1"/>
    </xf>
    <xf numFmtId="0" fontId="18" fillId="0" borderId="0"/>
    <xf numFmtId="9" fontId="0" fillId="0" borderId="0" applyFont="0" applyFill="0" applyBorder="0" applyAlignment="0" applyProtection="0">
      <alignment vertical="center"/>
    </xf>
    <xf numFmtId="0" fontId="0" fillId="0" borderId="0"/>
    <xf numFmtId="0" fontId="44" fillId="7" borderId="6" applyNumberFormat="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0" fontId="42" fillId="11"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0" fontId="54" fillId="15"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50" fillId="12"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0" fontId="42" fillId="17" borderId="0" applyNumberFormat="0" applyBorder="0" applyAlignment="0" applyProtection="0">
      <alignment vertical="center"/>
    </xf>
    <xf numFmtId="9" fontId="0" fillId="0" borderId="0" applyFont="0" applyFill="0" applyBorder="0" applyAlignment="0" applyProtection="0"/>
    <xf numFmtId="178" fontId="2" fillId="0" borderId="1">
      <alignment vertical="center"/>
      <protection locked="0"/>
    </xf>
    <xf numFmtId="9" fontId="0" fillId="0" borderId="0" applyFont="0" applyFill="0" applyBorder="0" applyAlignment="0" applyProtection="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xf numFmtId="43"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7" fillId="0" borderId="13" applyNumberFormat="0" applyFill="0" applyAlignment="0" applyProtection="0">
      <alignment vertical="center"/>
    </xf>
    <xf numFmtId="9" fontId="0" fillId="0" borderId="0" applyFont="0" applyFill="0" applyBorder="0" applyAlignment="0" applyProtection="0"/>
    <xf numFmtId="0" fontId="0" fillId="0" borderId="0"/>
    <xf numFmtId="0" fontId="17" fillId="0" borderId="13" applyNumberFormat="0" applyFill="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xf numFmtId="0" fontId="0" fillId="0" borderId="0"/>
    <xf numFmtId="0" fontId="51" fillId="17" borderId="0" applyNumberFormat="0" applyBorder="0" applyAlignment="0" applyProtection="0">
      <alignment vertical="center"/>
    </xf>
    <xf numFmtId="9" fontId="0" fillId="0" borderId="0" applyFont="0" applyFill="0" applyBorder="0" applyAlignment="0" applyProtection="0">
      <alignment vertical="center"/>
    </xf>
    <xf numFmtId="0" fontId="56" fillId="0" borderId="0" applyNumberFormat="0" applyFill="0" applyBorder="0" applyAlignment="0" applyProtection="0">
      <alignment vertical="center"/>
    </xf>
    <xf numFmtId="9" fontId="0" fillId="0" borderId="0" applyFont="0" applyFill="0" applyBorder="0" applyAlignment="0" applyProtection="0">
      <alignment vertical="center"/>
    </xf>
    <xf numFmtId="0" fontId="51" fillId="17" borderId="0" applyNumberFormat="0" applyBorder="0" applyAlignment="0" applyProtection="0">
      <alignment vertical="center"/>
    </xf>
    <xf numFmtId="0" fontId="0" fillId="0" borderId="0">
      <alignment vertical="center"/>
    </xf>
    <xf numFmtId="0" fontId="77" fillId="0" borderId="0" applyNumberFormat="0" applyFill="0" applyBorder="0" applyAlignment="0" applyProtection="0">
      <alignment vertical="center"/>
    </xf>
    <xf numFmtId="9" fontId="0" fillId="0" borderId="0" applyFont="0" applyFill="0" applyBorder="0" applyAlignment="0" applyProtection="0">
      <alignment vertical="center"/>
    </xf>
    <xf numFmtId="0" fontId="51" fillId="17"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0" fontId="42" fillId="21" borderId="0" applyNumberFormat="0" applyBorder="0" applyAlignment="0" applyProtection="0">
      <alignment vertical="center"/>
    </xf>
    <xf numFmtId="9" fontId="18"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18"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6" fillId="0" borderId="0"/>
    <xf numFmtId="0" fontId="72" fillId="0" borderId="0" applyNumberFormat="0" applyFill="0" applyBorder="0" applyAlignment="0" applyProtection="0">
      <alignment vertical="center"/>
    </xf>
    <xf numFmtId="9" fontId="0" fillId="0" borderId="0" applyFont="0" applyFill="0" applyBorder="0" applyAlignment="0" applyProtection="0">
      <alignment vertical="center"/>
    </xf>
    <xf numFmtId="0" fontId="51" fillId="17"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7"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0" fontId="0" fillId="0" borderId="0">
      <alignment vertical="center"/>
    </xf>
    <xf numFmtId="9" fontId="18" fillId="0" borderId="0" applyFont="0" applyFill="0" applyBorder="0" applyAlignment="0" applyProtection="0">
      <alignment vertical="center"/>
    </xf>
    <xf numFmtId="0" fontId="0" fillId="0" borderId="0"/>
    <xf numFmtId="0" fontId="0" fillId="10" borderId="8" applyNumberFormat="0" applyFont="0" applyAlignment="0" applyProtection="0">
      <alignment vertical="center"/>
    </xf>
    <xf numFmtId="9" fontId="18" fillId="0" borderId="0" applyFont="0" applyFill="0" applyBorder="0" applyAlignment="0" applyProtection="0">
      <alignment vertical="center"/>
    </xf>
    <xf numFmtId="0" fontId="0" fillId="0" borderId="0">
      <alignment vertical="center"/>
    </xf>
    <xf numFmtId="0" fontId="0" fillId="0" borderId="0">
      <alignment vertical="center"/>
    </xf>
    <xf numFmtId="0" fontId="51" fillId="17" borderId="0" applyNumberFormat="0" applyBorder="0" applyAlignment="0" applyProtection="0">
      <alignment vertical="center"/>
    </xf>
    <xf numFmtId="9" fontId="0" fillId="0" borderId="0" applyFont="0" applyFill="0" applyBorder="0" applyAlignment="0" applyProtection="0">
      <alignment vertical="center"/>
    </xf>
    <xf numFmtId="0" fontId="72" fillId="0" borderId="0" applyNumberFormat="0" applyFill="0" applyBorder="0" applyAlignment="0" applyProtection="0">
      <alignment vertical="center"/>
    </xf>
    <xf numFmtId="9" fontId="0" fillId="0" borderId="0" applyFont="0" applyFill="0" applyBorder="0" applyAlignment="0" applyProtection="0">
      <alignment vertical="center"/>
    </xf>
    <xf numFmtId="0" fontId="51" fillId="17"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8" fillId="0" borderId="10" applyNumberFormat="0" applyFill="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8" fillId="0" borderId="10" applyNumberFormat="0" applyFill="0" applyAlignment="0" applyProtection="0">
      <alignment vertical="center"/>
    </xf>
    <xf numFmtId="0" fontId="0" fillId="0" borderId="0"/>
    <xf numFmtId="0" fontId="77"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60" fillId="0" borderId="15" applyNumberFormat="0" applyFill="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42" fillId="25"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0" fillId="0" borderId="0" applyFont="0" applyFill="0" applyBorder="0" applyAlignment="0" applyProtection="0">
      <alignment vertical="center"/>
    </xf>
    <xf numFmtId="9" fontId="18"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51" fillId="17" borderId="0" applyNumberFormat="0" applyBorder="0" applyAlignment="0" applyProtection="0">
      <alignment vertical="center"/>
    </xf>
    <xf numFmtId="9" fontId="18" fillId="0" borderId="0" applyFont="0" applyFill="0" applyBorder="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47" fillId="8" borderId="7" applyNumberFormat="0" applyAlignment="0" applyProtection="0">
      <alignment vertical="center"/>
    </xf>
    <xf numFmtId="0" fontId="59" fillId="0" borderId="11" applyNumberFormat="0" applyFill="0" applyAlignment="0" applyProtection="0">
      <alignment vertical="center"/>
    </xf>
    <xf numFmtId="0" fontId="59" fillId="0" borderId="11" applyNumberFormat="0" applyFill="0" applyAlignment="0" applyProtection="0">
      <alignment vertical="center"/>
    </xf>
    <xf numFmtId="0" fontId="59" fillId="0" borderId="11" applyNumberFormat="0" applyFill="0" applyAlignment="0" applyProtection="0">
      <alignment vertical="center"/>
    </xf>
    <xf numFmtId="0" fontId="47" fillId="8" borderId="7" applyNumberFormat="0" applyAlignment="0" applyProtection="0">
      <alignment vertical="center"/>
    </xf>
    <xf numFmtId="0" fontId="0" fillId="0" borderId="0"/>
    <xf numFmtId="0" fontId="61" fillId="0" borderId="12" applyNumberFormat="0" applyFill="0" applyAlignment="0" applyProtection="0">
      <alignment vertical="center"/>
    </xf>
    <xf numFmtId="0" fontId="47" fillId="8" borderId="7" applyNumberFormat="0" applyAlignment="0" applyProtection="0">
      <alignment vertical="center"/>
    </xf>
    <xf numFmtId="0" fontId="59" fillId="0" borderId="11" applyNumberFormat="0" applyFill="0" applyAlignment="0" applyProtection="0">
      <alignment vertical="center"/>
    </xf>
    <xf numFmtId="0" fontId="42" fillId="25" borderId="0" applyNumberFormat="0" applyBorder="0" applyAlignment="0" applyProtection="0">
      <alignment vertical="center"/>
    </xf>
    <xf numFmtId="0" fontId="61" fillId="0" borderId="12" applyNumberFormat="0" applyFill="0" applyAlignment="0" applyProtection="0">
      <alignment vertical="center"/>
    </xf>
    <xf numFmtId="0" fontId="0" fillId="0" borderId="0"/>
    <xf numFmtId="0" fontId="42" fillId="25" borderId="0" applyNumberFormat="0" applyBorder="0" applyAlignment="0" applyProtection="0">
      <alignment vertical="center"/>
    </xf>
    <xf numFmtId="0" fontId="61" fillId="0" borderId="12" applyNumberFormat="0" applyFill="0" applyAlignment="0" applyProtection="0">
      <alignment vertical="center"/>
    </xf>
    <xf numFmtId="0" fontId="51" fillId="17" borderId="0" applyNumberFormat="0" applyBorder="0" applyAlignment="0" applyProtection="0">
      <alignment vertical="center"/>
    </xf>
    <xf numFmtId="0" fontId="61" fillId="0" borderId="12" applyNumberFormat="0" applyFill="0" applyAlignment="0" applyProtection="0">
      <alignment vertical="center"/>
    </xf>
    <xf numFmtId="0" fontId="47" fillId="13" borderId="7" applyNumberFormat="0" applyAlignment="0" applyProtection="0">
      <alignment vertical="center"/>
    </xf>
    <xf numFmtId="0" fontId="61" fillId="0" borderId="12" applyNumberFormat="0" applyFill="0" applyAlignment="0" applyProtection="0">
      <alignment vertical="center"/>
    </xf>
    <xf numFmtId="0" fontId="42" fillId="20" borderId="0" applyNumberFormat="0" applyBorder="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84" fillId="3" borderId="0" applyNumberFormat="0" applyBorder="0" applyAlignment="0" applyProtection="0">
      <alignment vertical="center"/>
    </xf>
    <xf numFmtId="0" fontId="61" fillId="0" borderId="12" applyNumberFormat="0" applyFill="0" applyAlignment="0" applyProtection="0">
      <alignment vertical="center"/>
    </xf>
    <xf numFmtId="0" fontId="0" fillId="0" borderId="0"/>
    <xf numFmtId="0" fontId="61" fillId="0" borderId="12" applyNumberFormat="0" applyFill="0" applyAlignment="0" applyProtection="0">
      <alignment vertical="center"/>
    </xf>
    <xf numFmtId="0" fontId="0" fillId="0" borderId="0"/>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0" fillId="0" borderId="0"/>
    <xf numFmtId="0" fontId="59" fillId="0" borderId="11" applyNumberFormat="0" applyFill="0" applyAlignment="0" applyProtection="0">
      <alignment vertical="center"/>
    </xf>
    <xf numFmtId="0" fontId="0" fillId="0" borderId="0"/>
    <xf numFmtId="0" fontId="59" fillId="0" borderId="11" applyNumberFormat="0" applyFill="0" applyAlignment="0" applyProtection="0">
      <alignment vertical="center"/>
    </xf>
    <xf numFmtId="0" fontId="59" fillId="0" borderId="11" applyNumberFormat="0" applyFill="0" applyAlignment="0" applyProtection="0">
      <alignment vertical="center"/>
    </xf>
    <xf numFmtId="0" fontId="85" fillId="0" borderId="0" applyNumberFormat="0" applyFill="0" applyBorder="0" applyAlignment="0" applyProtection="0">
      <alignment vertical="center"/>
    </xf>
    <xf numFmtId="0" fontId="58" fillId="0" borderId="10" applyNumberFormat="0" applyFill="0" applyAlignment="0" applyProtection="0">
      <alignment vertical="center"/>
    </xf>
    <xf numFmtId="0" fontId="58" fillId="0" borderId="10" applyNumberFormat="0" applyFill="0" applyAlignment="0" applyProtection="0">
      <alignment vertical="center"/>
    </xf>
    <xf numFmtId="0" fontId="49" fillId="6" borderId="7" applyNumberFormat="0" applyAlignment="0" applyProtection="0">
      <alignment vertical="center"/>
    </xf>
    <xf numFmtId="0" fontId="58" fillId="0" borderId="10" applyNumberFormat="0" applyFill="0" applyAlignment="0" applyProtection="0">
      <alignment vertical="center"/>
    </xf>
    <xf numFmtId="0" fontId="54" fillId="15" borderId="0" applyNumberFormat="0" applyBorder="0" applyAlignment="0" applyProtection="0">
      <alignment vertical="center"/>
    </xf>
    <xf numFmtId="0" fontId="58" fillId="0" borderId="10" applyNumberFormat="0" applyFill="0" applyAlignment="0" applyProtection="0">
      <alignment vertical="center"/>
    </xf>
    <xf numFmtId="0" fontId="53" fillId="0" borderId="10" applyNumberFormat="0" applyFill="0" applyAlignment="0" applyProtection="0">
      <alignment vertical="center"/>
    </xf>
    <xf numFmtId="0" fontId="53" fillId="0" borderId="10" applyNumberFormat="0" applyFill="0" applyAlignment="0" applyProtection="0">
      <alignment vertical="center"/>
    </xf>
    <xf numFmtId="180" fontId="0" fillId="0" borderId="0" applyFont="0" applyFill="0" applyBorder="0" applyAlignment="0" applyProtection="0">
      <alignment vertical="center"/>
    </xf>
    <xf numFmtId="0" fontId="53" fillId="0" borderId="10" applyNumberFormat="0" applyFill="0" applyAlignment="0" applyProtection="0">
      <alignment vertical="center"/>
    </xf>
    <xf numFmtId="180" fontId="0" fillId="0" borderId="0" applyFont="0" applyFill="0" applyBorder="0" applyAlignment="0" applyProtection="0">
      <alignment vertical="center"/>
    </xf>
    <xf numFmtId="0" fontId="0" fillId="0" borderId="0"/>
    <xf numFmtId="0" fontId="58" fillId="0" borderId="10" applyNumberFormat="0" applyFill="0" applyAlignment="0" applyProtection="0">
      <alignment vertical="center"/>
    </xf>
    <xf numFmtId="180" fontId="0" fillId="0" borderId="0" applyFont="0" applyFill="0" applyBorder="0" applyAlignment="0" applyProtection="0">
      <alignment vertical="center"/>
    </xf>
    <xf numFmtId="0" fontId="58" fillId="0" borderId="10" applyNumberFormat="0" applyFill="0" applyAlignment="0" applyProtection="0">
      <alignment vertical="center"/>
    </xf>
    <xf numFmtId="0" fontId="58" fillId="0" borderId="10" applyNumberFormat="0" applyFill="0" applyAlignment="0" applyProtection="0">
      <alignment vertical="center"/>
    </xf>
    <xf numFmtId="0" fontId="0" fillId="0" borderId="0"/>
    <xf numFmtId="0" fontId="58" fillId="0" borderId="10" applyNumberFormat="0" applyFill="0" applyAlignment="0" applyProtection="0">
      <alignment vertical="center"/>
    </xf>
    <xf numFmtId="0" fontId="58" fillId="0" borderId="10" applyNumberFormat="0" applyFill="0" applyAlignment="0" applyProtection="0">
      <alignment vertical="center"/>
    </xf>
    <xf numFmtId="0" fontId="58" fillId="0" borderId="10" applyNumberFormat="0" applyFill="0" applyAlignment="0" applyProtection="0">
      <alignment vertical="center"/>
    </xf>
    <xf numFmtId="0" fontId="58" fillId="0" borderId="10" applyNumberFormat="0" applyFill="0" applyAlignment="0" applyProtection="0">
      <alignment vertical="center"/>
    </xf>
    <xf numFmtId="0" fontId="58" fillId="0" borderId="10" applyNumberFormat="0" applyFill="0" applyAlignment="0" applyProtection="0">
      <alignment vertical="center"/>
    </xf>
    <xf numFmtId="0" fontId="58" fillId="0" borderId="10" applyNumberFormat="0" applyFill="0" applyAlignment="0" applyProtection="0">
      <alignment vertical="center"/>
    </xf>
    <xf numFmtId="0" fontId="58" fillId="0" borderId="10" applyNumberFormat="0" applyFill="0" applyAlignment="0" applyProtection="0">
      <alignment vertical="center"/>
    </xf>
    <xf numFmtId="0" fontId="0" fillId="0" borderId="0"/>
    <xf numFmtId="0" fontId="58" fillId="0" borderId="10" applyNumberFormat="0" applyFill="0" applyAlignment="0" applyProtection="0">
      <alignment vertical="center"/>
    </xf>
    <xf numFmtId="0" fontId="53" fillId="0" borderId="10" applyNumberFormat="0" applyFill="0" applyAlignment="0" applyProtection="0">
      <alignment vertical="center"/>
    </xf>
    <xf numFmtId="0" fontId="0" fillId="0" borderId="0"/>
    <xf numFmtId="0" fontId="0" fillId="0" borderId="0"/>
    <xf numFmtId="0" fontId="53" fillId="0" borderId="10" applyNumberFormat="0" applyFill="0" applyAlignment="0" applyProtection="0">
      <alignment vertical="center"/>
    </xf>
    <xf numFmtId="0" fontId="53" fillId="0" borderId="10" applyNumberFormat="0" applyFill="0" applyAlignment="0" applyProtection="0">
      <alignment vertical="center"/>
    </xf>
    <xf numFmtId="0" fontId="60" fillId="0" borderId="15" applyNumberFormat="0" applyFill="0" applyAlignment="0" applyProtection="0">
      <alignment vertical="center"/>
    </xf>
    <xf numFmtId="0" fontId="60" fillId="0" borderId="15" applyNumberFormat="0" applyFill="0" applyAlignment="0" applyProtection="0">
      <alignment vertical="center"/>
    </xf>
    <xf numFmtId="0" fontId="55" fillId="3" borderId="0" applyNumberFormat="0" applyBorder="0" applyAlignment="0" applyProtection="0">
      <alignment vertical="center"/>
    </xf>
    <xf numFmtId="0" fontId="60" fillId="0" borderId="15" applyNumberFormat="0" applyFill="0" applyAlignment="0" applyProtection="0">
      <alignment vertical="center"/>
    </xf>
    <xf numFmtId="0" fontId="45" fillId="0" borderId="0"/>
    <xf numFmtId="0" fontId="45" fillId="0" borderId="0"/>
    <xf numFmtId="0" fontId="55" fillId="3" borderId="0" applyNumberFormat="0" applyBorder="0" applyAlignment="0" applyProtection="0">
      <alignment vertical="center"/>
    </xf>
    <xf numFmtId="0" fontId="65" fillId="0" borderId="0" applyNumberFormat="0" applyFill="0" applyBorder="0" applyAlignment="0" applyProtection="0">
      <alignment vertical="top"/>
      <protection locked="0"/>
    </xf>
    <xf numFmtId="0" fontId="60" fillId="0" borderId="15" applyNumberFormat="0" applyFill="0" applyAlignment="0" applyProtection="0">
      <alignment vertical="center"/>
    </xf>
    <xf numFmtId="0" fontId="45" fillId="0" borderId="0"/>
    <xf numFmtId="0" fontId="45" fillId="0" borderId="0"/>
    <xf numFmtId="0" fontId="55" fillId="3" borderId="0" applyNumberFormat="0" applyBorder="0" applyAlignment="0" applyProtection="0">
      <alignment vertical="center"/>
    </xf>
    <xf numFmtId="0" fontId="65" fillId="0" borderId="0" applyNumberFormat="0" applyFill="0" applyBorder="0" applyAlignment="0" applyProtection="0">
      <alignment vertical="top"/>
      <protection locked="0"/>
    </xf>
    <xf numFmtId="0" fontId="74" fillId="0" borderId="19" applyNumberFormat="0" applyFill="0" applyAlignment="0" applyProtection="0">
      <alignment vertical="center"/>
    </xf>
    <xf numFmtId="0" fontId="55" fillId="3" borderId="0" applyNumberFormat="0" applyBorder="0" applyAlignment="0" applyProtection="0">
      <alignment vertical="center"/>
    </xf>
    <xf numFmtId="0" fontId="74" fillId="0" borderId="19" applyNumberFormat="0" applyFill="0" applyAlignment="0" applyProtection="0">
      <alignment vertical="center"/>
    </xf>
    <xf numFmtId="0" fontId="55" fillId="3" borderId="0" applyNumberFormat="0" applyBorder="0" applyAlignment="0" applyProtection="0">
      <alignment vertical="center"/>
    </xf>
    <xf numFmtId="0" fontId="60" fillId="0" borderId="15" applyNumberFormat="0" applyFill="0" applyAlignment="0" applyProtection="0">
      <alignment vertical="center"/>
    </xf>
    <xf numFmtId="0" fontId="74" fillId="0" borderId="19" applyNumberFormat="0" applyFill="0" applyAlignment="0" applyProtection="0">
      <alignment vertical="center"/>
    </xf>
    <xf numFmtId="0" fontId="55" fillId="3" borderId="0" applyNumberFormat="0" applyBorder="0" applyAlignment="0" applyProtection="0">
      <alignment vertical="center"/>
    </xf>
    <xf numFmtId="0" fontId="74" fillId="0" borderId="19" applyNumberFormat="0" applyFill="0" applyAlignment="0" applyProtection="0">
      <alignment vertical="center"/>
    </xf>
    <xf numFmtId="0" fontId="55" fillId="3" borderId="0" applyNumberFormat="0" applyBorder="0" applyAlignment="0" applyProtection="0">
      <alignment vertical="center"/>
    </xf>
    <xf numFmtId="0" fontId="74" fillId="0" borderId="19" applyNumberFormat="0" applyFill="0" applyAlignment="0" applyProtection="0">
      <alignment vertical="center"/>
    </xf>
    <xf numFmtId="0" fontId="55" fillId="3" borderId="0" applyNumberFormat="0" applyBorder="0" applyAlignment="0" applyProtection="0">
      <alignment vertical="center"/>
    </xf>
    <xf numFmtId="0" fontId="60" fillId="0" borderId="15" applyNumberFormat="0" applyFill="0" applyAlignment="0" applyProtection="0">
      <alignment vertical="center"/>
    </xf>
    <xf numFmtId="0" fontId="60" fillId="0" borderId="15" applyNumberFormat="0" applyFill="0" applyAlignment="0" applyProtection="0">
      <alignment vertical="center"/>
    </xf>
    <xf numFmtId="0" fontId="60" fillId="0" borderId="15" applyNumberFormat="0" applyFill="0" applyAlignment="0" applyProtection="0">
      <alignment vertical="center"/>
    </xf>
    <xf numFmtId="0" fontId="60" fillId="0" borderId="15" applyNumberFormat="0" applyFill="0" applyAlignment="0" applyProtection="0">
      <alignment vertical="center"/>
    </xf>
    <xf numFmtId="0" fontId="60" fillId="0" borderId="15" applyNumberFormat="0" applyFill="0" applyAlignment="0" applyProtection="0">
      <alignment vertical="center"/>
    </xf>
    <xf numFmtId="0" fontId="60" fillId="0" borderId="15" applyNumberFormat="0" applyFill="0" applyAlignment="0" applyProtection="0">
      <alignment vertical="center"/>
    </xf>
    <xf numFmtId="0" fontId="60" fillId="0" borderId="15" applyNumberFormat="0" applyFill="0" applyAlignment="0" applyProtection="0">
      <alignment vertical="center"/>
    </xf>
    <xf numFmtId="0" fontId="60" fillId="0" borderId="15" applyNumberFormat="0" applyFill="0" applyAlignment="0" applyProtection="0">
      <alignment vertical="center"/>
    </xf>
    <xf numFmtId="0" fontId="60" fillId="0" borderId="15" applyNumberFormat="0" applyFill="0" applyAlignment="0" applyProtection="0">
      <alignment vertical="center"/>
    </xf>
    <xf numFmtId="192" fontId="0" fillId="0" borderId="0" applyFont="0" applyFill="0" applyBorder="0" applyAlignment="0" applyProtection="0">
      <alignment vertical="center"/>
    </xf>
    <xf numFmtId="0" fontId="74" fillId="0" borderId="19" applyNumberFormat="0" applyFill="0" applyAlignment="0" applyProtection="0">
      <alignment vertical="center"/>
    </xf>
    <xf numFmtId="0" fontId="0" fillId="0" borderId="0"/>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82" fillId="0" borderId="21" applyNumberFormat="0" applyFill="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51" fillId="11" borderId="0" applyNumberFormat="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74" fillId="0" borderId="0" applyNumberFormat="0" applyFill="0" applyBorder="0" applyAlignment="0" applyProtection="0">
      <alignment vertical="center"/>
    </xf>
    <xf numFmtId="43" fontId="0" fillId="0" borderId="0" applyFont="0" applyFill="0" applyBorder="0" applyAlignment="0" applyProtection="0">
      <alignment vertical="center"/>
    </xf>
    <xf numFmtId="0" fontId="74" fillId="0" borderId="0" applyNumberFormat="0" applyFill="0" applyBorder="0" applyAlignment="0" applyProtection="0">
      <alignment vertical="center"/>
    </xf>
    <xf numFmtId="0" fontId="51" fillId="26" borderId="0" applyNumberFormat="0" applyBorder="0" applyAlignment="0" applyProtection="0">
      <alignment vertical="center"/>
    </xf>
    <xf numFmtId="43" fontId="0" fillId="0" borderId="0" applyFont="0" applyFill="0" applyBorder="0" applyAlignment="0" applyProtection="0"/>
    <xf numFmtId="0" fontId="74" fillId="0" borderId="0" applyNumberFormat="0" applyFill="0" applyBorder="0" applyAlignment="0" applyProtection="0">
      <alignment vertical="center"/>
    </xf>
    <xf numFmtId="43" fontId="0" fillId="0" borderId="0" applyFont="0" applyFill="0" applyBorder="0" applyAlignment="0" applyProtection="0">
      <alignment vertical="center"/>
    </xf>
    <xf numFmtId="0" fontId="74" fillId="0" borderId="0" applyNumberFormat="0" applyFill="0" applyBorder="0" applyAlignment="0" applyProtection="0">
      <alignment vertical="center"/>
    </xf>
    <xf numFmtId="43" fontId="0" fillId="0" borderId="0" applyFont="0" applyFill="0" applyBorder="0" applyAlignment="0" applyProtection="0">
      <alignment vertical="center"/>
    </xf>
    <xf numFmtId="0" fontId="74" fillId="0" borderId="0" applyNumberFormat="0" applyFill="0" applyBorder="0" applyAlignment="0" applyProtection="0">
      <alignment vertical="center"/>
    </xf>
    <xf numFmtId="0" fontId="52" fillId="8" borderId="9" applyNumberFormat="0" applyAlignment="0" applyProtection="0">
      <alignment vertical="center"/>
    </xf>
    <xf numFmtId="43" fontId="0" fillId="0" borderId="0" applyFont="0" applyFill="0" applyBorder="0" applyAlignment="0" applyProtection="0">
      <alignment vertical="center"/>
    </xf>
    <xf numFmtId="0" fontId="74" fillId="0" borderId="0" applyNumberFormat="0" applyFill="0" applyBorder="0" applyAlignment="0" applyProtection="0">
      <alignment vertical="center"/>
    </xf>
    <xf numFmtId="43" fontId="0" fillId="0" borderId="0" applyFon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42" fillId="20" borderId="0" applyNumberFormat="0" applyBorder="0" applyAlignment="0" applyProtection="0">
      <alignment vertical="center"/>
    </xf>
    <xf numFmtId="0" fontId="55" fillId="3" borderId="0" applyNumberFormat="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0" fillId="0" borderId="0">
      <alignment vertical="center"/>
    </xf>
    <xf numFmtId="0" fontId="51" fillId="17" borderId="0" applyNumberFormat="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0" fillId="0" borderId="0">
      <alignment vertical="center"/>
    </xf>
    <xf numFmtId="0" fontId="77" fillId="0" borderId="0" applyNumberFormat="0" applyFill="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0" fillId="0" borderId="0"/>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0" fillId="0" borderId="0">
      <alignment vertical="center"/>
    </xf>
    <xf numFmtId="0" fontId="77" fillId="0" borderId="0" applyNumberFormat="0" applyFill="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6" fillId="0" borderId="14" applyNumberFormat="0" applyFill="0" applyAlignment="0" applyProtection="0">
      <alignment vertical="center"/>
    </xf>
    <xf numFmtId="0" fontId="56"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2" fillId="0" borderId="1">
      <alignment horizontal="distributed" vertical="center" wrapText="1"/>
    </xf>
    <xf numFmtId="0" fontId="63" fillId="0" borderId="0" applyNumberFormat="0" applyFill="0" applyBorder="0" applyAlignment="0" applyProtection="0">
      <alignment vertical="top"/>
      <protection locked="0"/>
    </xf>
    <xf numFmtId="0" fontId="2" fillId="0" borderId="1">
      <alignment horizontal="distributed" vertical="center" wrapText="1"/>
    </xf>
    <xf numFmtId="0" fontId="0" fillId="0" borderId="0"/>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42" fillId="11" borderId="0" applyNumberFormat="0" applyBorder="0" applyAlignment="0" applyProtection="0">
      <alignment vertical="center"/>
    </xf>
    <xf numFmtId="43" fontId="0" fillId="0" borderId="0" applyFont="0" applyFill="0" applyBorder="0" applyAlignment="0" applyProtection="0">
      <alignment vertical="center"/>
    </xf>
    <xf numFmtId="0" fontId="2" fillId="0" borderId="1">
      <alignment horizontal="distributed" vertical="center" wrapText="1"/>
    </xf>
    <xf numFmtId="0" fontId="51" fillId="11" borderId="0" applyNumberFormat="0" applyBorder="0" applyAlignment="0" applyProtection="0">
      <alignment vertical="center"/>
    </xf>
    <xf numFmtId="43" fontId="0" fillId="0" borderId="0" applyFont="0" applyFill="0" applyBorder="0" applyAlignment="0" applyProtection="0">
      <alignment vertical="center"/>
    </xf>
    <xf numFmtId="0" fontId="2" fillId="0" borderId="1">
      <alignment horizontal="distributed" vertical="center" wrapText="1"/>
    </xf>
    <xf numFmtId="0" fontId="2" fillId="0" borderId="1">
      <alignment horizontal="distributed" vertical="center" wrapText="1"/>
    </xf>
    <xf numFmtId="43" fontId="0" fillId="0" borderId="0" applyFont="0" applyFill="0" applyBorder="0" applyAlignment="0" applyProtection="0">
      <alignment vertical="center"/>
    </xf>
    <xf numFmtId="0" fontId="2" fillId="0" borderId="1">
      <alignment horizontal="distributed" vertical="center" wrapText="1"/>
    </xf>
    <xf numFmtId="0" fontId="54" fillId="15" borderId="0" applyNumberFormat="0" applyBorder="0" applyAlignment="0" applyProtection="0">
      <alignment vertical="center"/>
    </xf>
    <xf numFmtId="0" fontId="46" fillId="0" borderId="0" applyNumberFormat="0" applyFill="0" applyBorder="0" applyAlignment="0" applyProtection="0">
      <alignment vertical="center"/>
    </xf>
    <xf numFmtId="0" fontId="54" fillId="15" borderId="0" applyNumberFormat="0" applyBorder="0" applyAlignment="0" applyProtection="0">
      <alignment vertical="center"/>
    </xf>
    <xf numFmtId="0" fontId="46" fillId="0" borderId="0" applyNumberFormat="0" applyFill="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46" fillId="0" borderId="0" applyNumberFormat="0" applyFill="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18" fillId="0" borderId="0">
      <alignment vertical="center"/>
    </xf>
    <xf numFmtId="0" fontId="18" fillId="0" borderId="0">
      <alignment vertical="center"/>
    </xf>
    <xf numFmtId="0" fontId="6" fillId="0" borderId="0"/>
    <xf numFmtId="0" fontId="18" fillId="0" borderId="0"/>
    <xf numFmtId="0" fontId="6" fillId="0" borderId="0"/>
    <xf numFmtId="0" fontId="42" fillId="25" borderId="0" applyNumberFormat="0" applyBorder="0" applyAlignment="0" applyProtection="0">
      <alignment vertical="center"/>
    </xf>
    <xf numFmtId="0" fontId="6" fillId="0" borderId="0"/>
    <xf numFmtId="0" fontId="6" fillId="0" borderId="0"/>
    <xf numFmtId="0" fontId="6" fillId="0" borderId="0"/>
    <xf numFmtId="0" fontId="18" fillId="0" borderId="0">
      <alignment vertical="center"/>
    </xf>
    <xf numFmtId="180" fontId="0" fillId="0" borderId="0" applyFont="0" applyFill="0" applyBorder="0" applyAlignment="0" applyProtection="0">
      <alignment vertical="center"/>
    </xf>
    <xf numFmtId="0" fontId="6" fillId="0" borderId="0"/>
    <xf numFmtId="180" fontId="0" fillId="0" borderId="0" applyFont="0" applyFill="0" applyBorder="0" applyAlignment="0" applyProtection="0"/>
    <xf numFmtId="0" fontId="76" fillId="0" borderId="0"/>
    <xf numFmtId="0" fontId="17" fillId="0" borderId="13" applyNumberFormat="0" applyFill="0" applyAlignment="0" applyProtection="0">
      <alignment vertical="center"/>
    </xf>
    <xf numFmtId="180" fontId="0" fillId="0" borderId="0" applyFont="0" applyFill="0" applyBorder="0" applyAlignment="0" applyProtection="0">
      <alignment vertical="center"/>
    </xf>
    <xf numFmtId="0" fontId="6" fillId="0" borderId="0"/>
    <xf numFmtId="180"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18" fillId="0" borderId="0"/>
    <xf numFmtId="0" fontId="0" fillId="0" borderId="0"/>
    <xf numFmtId="0" fontId="32" fillId="0" borderId="0">
      <alignment vertical="center"/>
    </xf>
    <xf numFmtId="0" fontId="32" fillId="0" borderId="0"/>
    <xf numFmtId="0" fontId="32" fillId="0" borderId="0"/>
    <xf numFmtId="180" fontId="0" fillId="0" borderId="0" applyFont="0" applyFill="0" applyBorder="0" applyAlignment="0" applyProtection="0"/>
    <xf numFmtId="0" fontId="18" fillId="0" borderId="0"/>
    <xf numFmtId="0" fontId="18" fillId="0" borderId="0">
      <alignment vertical="center"/>
    </xf>
    <xf numFmtId="0" fontId="55" fillId="3" borderId="0" applyNumberFormat="0" applyBorder="0" applyAlignment="0" applyProtection="0">
      <alignment vertical="center"/>
    </xf>
    <xf numFmtId="0" fontId="0" fillId="0" borderId="0"/>
    <xf numFmtId="0" fontId="0" fillId="10" borderId="8" applyNumberFormat="0" applyFont="0" applyAlignment="0" applyProtection="0">
      <alignment vertical="center"/>
    </xf>
    <xf numFmtId="0" fontId="45" fillId="0" borderId="0"/>
    <xf numFmtId="0" fontId="45" fillId="0" borderId="0"/>
    <xf numFmtId="0" fontId="0" fillId="0" borderId="0"/>
    <xf numFmtId="0" fontId="44" fillId="7" borderId="6" applyNumberFormat="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6" fillId="0" borderId="0"/>
    <xf numFmtId="0" fontId="6" fillId="0" borderId="0"/>
    <xf numFmtId="0" fontId="18" fillId="0" borderId="0"/>
    <xf numFmtId="0" fontId="0" fillId="0" borderId="0">
      <alignment vertical="center"/>
    </xf>
    <xf numFmtId="0" fontId="0" fillId="0" borderId="0"/>
    <xf numFmtId="180" fontId="0" fillId="0" borderId="0" applyFont="0" applyFill="0" applyBorder="0" applyAlignment="0" applyProtection="0"/>
    <xf numFmtId="0" fontId="42" fillId="25" borderId="0" applyNumberFormat="0" applyBorder="0" applyAlignment="0" applyProtection="0">
      <alignment vertical="center"/>
    </xf>
    <xf numFmtId="0" fontId="0" fillId="0" borderId="0"/>
    <xf numFmtId="0" fontId="0" fillId="0" borderId="0">
      <alignment vertical="center"/>
    </xf>
    <xf numFmtId="0" fontId="55" fillId="3" borderId="0" applyNumberFormat="0" applyBorder="0" applyAlignment="0" applyProtection="0">
      <alignment vertical="center"/>
    </xf>
    <xf numFmtId="0" fontId="0" fillId="10" borderId="8" applyNumberFormat="0" applyFont="0" applyAlignment="0" applyProtection="0">
      <alignment vertical="center"/>
    </xf>
    <xf numFmtId="0" fontId="0" fillId="0" borderId="0"/>
    <xf numFmtId="0" fontId="0" fillId="0" borderId="0"/>
    <xf numFmtId="180" fontId="0" fillId="0" borderId="0" applyFont="0" applyFill="0" applyBorder="0" applyAlignment="0" applyProtection="0"/>
    <xf numFmtId="0" fontId="0" fillId="0" borderId="0"/>
    <xf numFmtId="0" fontId="18" fillId="0" borderId="0">
      <alignment vertical="center"/>
    </xf>
    <xf numFmtId="0" fontId="6" fillId="0" borderId="0"/>
    <xf numFmtId="0" fontId="18" fillId="0" borderId="0">
      <alignment vertical="center"/>
    </xf>
    <xf numFmtId="0" fontId="6" fillId="0" borderId="0"/>
    <xf numFmtId="0" fontId="0" fillId="0" borderId="0">
      <alignment vertical="center"/>
    </xf>
    <xf numFmtId="180" fontId="0" fillId="0" borderId="0" applyFont="0" applyFill="0" applyBorder="0" applyAlignment="0" applyProtection="0"/>
    <xf numFmtId="0" fontId="0" fillId="0" borderId="0"/>
    <xf numFmtId="0" fontId="0" fillId="0" borderId="0"/>
    <xf numFmtId="0" fontId="0" fillId="0" borderId="0"/>
    <xf numFmtId="0" fontId="0" fillId="0" borderId="0"/>
    <xf numFmtId="0" fontId="0" fillId="0" borderId="0"/>
    <xf numFmtId="0" fontId="0" fillId="10" borderId="8" applyNumberFormat="0" applyFont="0" applyAlignment="0" applyProtection="0">
      <alignment vertical="center"/>
    </xf>
    <xf numFmtId="0" fontId="0" fillId="0" borderId="0"/>
    <xf numFmtId="0" fontId="0" fillId="0" borderId="0"/>
    <xf numFmtId="0" fontId="0" fillId="10"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42" fillId="11" borderId="0" applyNumberFormat="0" applyBorder="0" applyAlignment="0" applyProtection="0">
      <alignment vertical="center"/>
    </xf>
    <xf numFmtId="0" fontId="0" fillId="0" borderId="0"/>
    <xf numFmtId="0" fontId="0" fillId="0" borderId="0">
      <alignment vertical="center"/>
    </xf>
    <xf numFmtId="180" fontId="0" fillId="0" borderId="0" applyFont="0" applyFill="0" applyBorder="0" applyAlignment="0" applyProtection="0"/>
    <xf numFmtId="0" fontId="42" fillId="11"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2" fillId="13" borderId="9" applyNumberFormat="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18" fillId="10" borderId="8" applyNumberFormat="0" applyFont="0" applyAlignment="0" applyProtection="0">
      <alignment vertical="center"/>
    </xf>
    <xf numFmtId="0" fontId="0" fillId="0" borderId="0"/>
    <xf numFmtId="0" fontId="0" fillId="0" borderId="0">
      <alignment vertical="center"/>
    </xf>
    <xf numFmtId="0" fontId="0" fillId="10" borderId="8" applyNumberFormat="0" applyFont="0" applyAlignment="0" applyProtection="0">
      <alignment vertical="center"/>
    </xf>
    <xf numFmtId="0" fontId="0" fillId="0" borderId="0"/>
    <xf numFmtId="0" fontId="6"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180" fontId="0" fillId="0" borderId="0" applyFont="0" applyFill="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180" fontId="0" fillId="0" borderId="0" applyFont="0" applyFill="0" applyBorder="0" applyAlignment="0" applyProtection="0"/>
    <xf numFmtId="0" fontId="0" fillId="0" borderId="0"/>
    <xf numFmtId="0" fontId="0" fillId="0" borderId="0"/>
    <xf numFmtId="0" fontId="42" fillId="25" borderId="0" applyNumberFormat="0" applyBorder="0" applyAlignment="0" applyProtection="0">
      <alignment vertical="center"/>
    </xf>
    <xf numFmtId="0" fontId="0" fillId="0" borderId="0">
      <alignment vertical="center"/>
    </xf>
    <xf numFmtId="180" fontId="0" fillId="0" borderId="0" applyFont="0" applyFill="0" applyBorder="0" applyAlignment="0" applyProtection="0"/>
    <xf numFmtId="0" fontId="42" fillId="25" borderId="0" applyNumberFormat="0" applyBorder="0" applyAlignment="0" applyProtection="0">
      <alignment vertical="center"/>
    </xf>
    <xf numFmtId="0" fontId="0" fillId="0" borderId="0"/>
    <xf numFmtId="0" fontId="42" fillId="20" borderId="0" applyNumberFormat="0" applyBorder="0" applyAlignment="0" applyProtection="0">
      <alignment vertical="center"/>
    </xf>
    <xf numFmtId="0" fontId="52" fillId="13" borderId="9" applyNumberFormat="0" applyAlignment="0" applyProtection="0">
      <alignment vertical="center"/>
    </xf>
    <xf numFmtId="0" fontId="0" fillId="0" borderId="0"/>
    <xf numFmtId="0" fontId="42" fillId="20" borderId="0" applyNumberFormat="0" applyBorder="0" applyAlignment="0" applyProtection="0">
      <alignment vertical="center"/>
    </xf>
    <xf numFmtId="0" fontId="0" fillId="0" borderId="0">
      <alignment vertical="center"/>
    </xf>
    <xf numFmtId="180" fontId="0" fillId="0" borderId="0" applyFont="0" applyFill="0" applyBorder="0" applyAlignment="0" applyProtection="0"/>
    <xf numFmtId="0" fontId="42" fillId="20" borderId="0" applyNumberFormat="0" applyBorder="0" applyAlignment="0" applyProtection="0">
      <alignment vertical="center"/>
    </xf>
    <xf numFmtId="0" fontId="0" fillId="0" borderId="0"/>
    <xf numFmtId="0" fontId="42" fillId="11" borderId="0" applyNumberFormat="0" applyBorder="0" applyAlignment="0" applyProtection="0">
      <alignment vertical="center"/>
    </xf>
    <xf numFmtId="43" fontId="0" fillId="0" borderId="0" applyFont="0" applyFill="0" applyBorder="0" applyAlignment="0" applyProtection="0"/>
    <xf numFmtId="0" fontId="0" fillId="0" borderId="0">
      <alignment vertical="center"/>
    </xf>
    <xf numFmtId="0" fontId="42" fillId="11" borderId="0" applyNumberFormat="0" applyBorder="0" applyAlignment="0" applyProtection="0">
      <alignment vertical="center"/>
    </xf>
    <xf numFmtId="0" fontId="0" fillId="0" borderId="0"/>
    <xf numFmtId="0" fontId="42" fillId="11" borderId="0" applyNumberFormat="0" applyBorder="0" applyAlignment="0" applyProtection="0">
      <alignment vertical="center"/>
    </xf>
    <xf numFmtId="0" fontId="0" fillId="0" borderId="0"/>
    <xf numFmtId="0" fontId="42" fillId="11" borderId="0" applyNumberFormat="0" applyBorder="0" applyAlignment="0" applyProtection="0">
      <alignment vertical="center"/>
    </xf>
    <xf numFmtId="0" fontId="0" fillId="0" borderId="0"/>
    <xf numFmtId="0" fontId="0" fillId="0" borderId="0">
      <alignment vertical="center"/>
    </xf>
    <xf numFmtId="0" fontId="42" fillId="11" borderId="0" applyNumberFormat="0" applyBorder="0" applyAlignment="0" applyProtection="0">
      <alignment vertical="center"/>
    </xf>
    <xf numFmtId="0" fontId="0" fillId="0" borderId="0"/>
    <xf numFmtId="0" fontId="0" fillId="0" borderId="0"/>
    <xf numFmtId="180" fontId="0" fillId="0" borderId="0" applyFont="0" applyFill="0" applyBorder="0" applyAlignment="0" applyProtection="0">
      <alignment vertical="center"/>
    </xf>
    <xf numFmtId="0" fontId="42" fillId="22" borderId="0" applyNumberFormat="0" applyBorder="0" applyAlignment="0" applyProtection="0">
      <alignment vertical="center"/>
    </xf>
    <xf numFmtId="43" fontId="0" fillId="0" borderId="0" applyFont="0" applyFill="0" applyBorder="0" applyAlignment="0" applyProtection="0"/>
    <xf numFmtId="0" fontId="0" fillId="0" borderId="0"/>
    <xf numFmtId="0" fontId="52" fillId="8" borderId="9" applyNumberFormat="0" applyAlignment="0" applyProtection="0">
      <alignment vertical="center"/>
    </xf>
    <xf numFmtId="0" fontId="0" fillId="0" borderId="0">
      <alignment vertical="center"/>
    </xf>
    <xf numFmtId="0" fontId="0" fillId="0" borderId="0"/>
    <xf numFmtId="0" fontId="18"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43" fontId="18" fillId="0" borderId="0" applyFont="0" applyFill="0" applyBorder="0" applyAlignment="0" applyProtection="0">
      <alignment vertical="center"/>
    </xf>
    <xf numFmtId="0" fontId="6" fillId="0" borderId="0"/>
    <xf numFmtId="0" fontId="0" fillId="0" borderId="0">
      <alignment vertical="center"/>
    </xf>
    <xf numFmtId="0" fontId="0" fillId="0" borderId="0"/>
    <xf numFmtId="0" fontId="0" fillId="0" borderId="0"/>
    <xf numFmtId="0" fontId="0" fillId="0" borderId="0"/>
    <xf numFmtId="180"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17" fillId="0" borderId="13" applyNumberFormat="0" applyFill="0" applyAlignment="0" applyProtection="0">
      <alignment vertical="center"/>
    </xf>
    <xf numFmtId="0" fontId="0" fillId="0" borderId="0"/>
    <xf numFmtId="0" fontId="0" fillId="0" borderId="0"/>
    <xf numFmtId="0" fontId="0" fillId="0" borderId="0">
      <alignment vertical="center"/>
    </xf>
    <xf numFmtId="0" fontId="18"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10" borderId="8" applyNumberFormat="0" applyFont="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18" fillId="10" borderId="8" applyNumberFormat="0" applyFont="0" applyAlignment="0" applyProtection="0">
      <alignment vertical="center"/>
    </xf>
    <xf numFmtId="0" fontId="18"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43"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6"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18" fillId="0" borderId="0"/>
    <xf numFmtId="0" fontId="0" fillId="0" borderId="0"/>
    <xf numFmtId="0" fontId="0" fillId="0" borderId="0">
      <alignment vertical="center"/>
    </xf>
    <xf numFmtId="0" fontId="0" fillId="0" borderId="0"/>
    <xf numFmtId="0" fontId="52" fillId="13" borderId="9" applyNumberFormat="0" applyAlignment="0" applyProtection="0">
      <alignment vertical="center"/>
    </xf>
    <xf numFmtId="0" fontId="0" fillId="0" borderId="0"/>
    <xf numFmtId="0" fontId="0" fillId="0" borderId="0"/>
    <xf numFmtId="0" fontId="18"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178" fontId="2" fillId="0" borderId="1">
      <alignment vertical="center"/>
      <protection locked="0"/>
    </xf>
    <xf numFmtId="0" fontId="18" fillId="0" borderId="0"/>
    <xf numFmtId="0" fontId="44" fillId="7" borderId="6" applyNumberFormat="0" applyAlignment="0" applyProtection="0">
      <alignment vertical="center"/>
    </xf>
    <xf numFmtId="0" fontId="0" fillId="0" borderId="0"/>
    <xf numFmtId="0" fontId="44" fillId="7" borderId="6" applyNumberFormat="0" applyAlignment="0" applyProtection="0">
      <alignment vertical="center"/>
    </xf>
    <xf numFmtId="0" fontId="6" fillId="0" borderId="0"/>
    <xf numFmtId="0" fontId="0" fillId="0" borderId="0"/>
    <xf numFmtId="0" fontId="18" fillId="0" borderId="0"/>
    <xf numFmtId="0" fontId="0" fillId="0" borderId="0"/>
    <xf numFmtId="0" fontId="0" fillId="0" borderId="0">
      <alignment vertical="center"/>
    </xf>
    <xf numFmtId="0" fontId="0" fillId="0" borderId="0">
      <alignment vertical="center"/>
    </xf>
    <xf numFmtId="0" fontId="6" fillId="0" borderId="0"/>
    <xf numFmtId="0" fontId="6" fillId="0" borderId="0"/>
    <xf numFmtId="180" fontId="0" fillId="0" borderId="0" applyFont="0" applyFill="0" applyBorder="0" applyAlignment="0" applyProtection="0"/>
    <xf numFmtId="0" fontId="0" fillId="0" borderId="0">
      <alignment vertical="center"/>
    </xf>
    <xf numFmtId="0" fontId="0" fillId="0" borderId="0"/>
    <xf numFmtId="0" fontId="49" fillId="6" borderId="7" applyNumberFormat="0" applyAlignment="0" applyProtection="0">
      <alignment vertical="center"/>
    </xf>
    <xf numFmtId="0" fontId="0" fillId="0" borderId="0">
      <alignment vertical="center"/>
    </xf>
    <xf numFmtId="0" fontId="49" fillId="6" borderId="7" applyNumberFormat="0" applyAlignment="0" applyProtection="0">
      <alignment vertical="center"/>
    </xf>
    <xf numFmtId="0" fontId="6"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10" borderId="8" applyNumberFormat="0" applyFont="0" applyAlignment="0" applyProtection="0">
      <alignment vertical="center"/>
    </xf>
    <xf numFmtId="0" fontId="52" fillId="13" borderId="9" applyNumberFormat="0" applyAlignment="0" applyProtection="0">
      <alignment vertical="center"/>
    </xf>
    <xf numFmtId="0" fontId="0" fillId="0" borderId="0">
      <alignment vertical="center"/>
    </xf>
    <xf numFmtId="0" fontId="0" fillId="0" borderId="0">
      <alignment vertical="center"/>
    </xf>
    <xf numFmtId="0" fontId="0" fillId="0" borderId="0"/>
    <xf numFmtId="0" fontId="52" fillId="13" borderId="9" applyNumberFormat="0" applyAlignment="0" applyProtection="0">
      <alignment vertical="center"/>
    </xf>
    <xf numFmtId="0" fontId="0" fillId="0" borderId="0">
      <alignment vertical="center"/>
    </xf>
    <xf numFmtId="0" fontId="0" fillId="0" borderId="0">
      <alignment vertical="center"/>
    </xf>
    <xf numFmtId="0" fontId="0" fillId="0" borderId="0"/>
    <xf numFmtId="0" fontId="42" fillId="11"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6" fillId="0" borderId="0"/>
    <xf numFmtId="43" fontId="0" fillId="0" borderId="0" applyFont="0" applyFill="0" applyBorder="0" applyAlignment="0" applyProtection="0"/>
    <xf numFmtId="0" fontId="0" fillId="0" borderId="0">
      <alignment vertical="center"/>
    </xf>
    <xf numFmtId="0" fontId="0" fillId="0" borderId="0">
      <alignment vertical="center"/>
    </xf>
    <xf numFmtId="0" fontId="42" fillId="11" borderId="0" applyNumberFormat="0" applyBorder="0" applyAlignment="0" applyProtection="0">
      <alignment vertical="center"/>
    </xf>
    <xf numFmtId="0" fontId="0" fillId="0" borderId="0">
      <alignment vertical="center"/>
    </xf>
    <xf numFmtId="0" fontId="0" fillId="0" borderId="0">
      <alignment vertical="center"/>
    </xf>
    <xf numFmtId="0" fontId="51" fillId="11" borderId="0" applyNumberFormat="0" applyBorder="0" applyAlignment="0" applyProtection="0">
      <alignment vertical="center"/>
    </xf>
    <xf numFmtId="0" fontId="0" fillId="0" borderId="0">
      <alignment vertical="center"/>
    </xf>
    <xf numFmtId="0" fontId="51" fillId="11" borderId="0" applyNumberFormat="0" applyBorder="0" applyAlignment="0" applyProtection="0">
      <alignment vertical="center"/>
    </xf>
    <xf numFmtId="0" fontId="0" fillId="0" borderId="0"/>
    <xf numFmtId="0" fontId="51" fillId="11" borderId="0" applyNumberFormat="0" applyBorder="0" applyAlignment="0" applyProtection="0">
      <alignment vertical="center"/>
    </xf>
    <xf numFmtId="0" fontId="0" fillId="0" borderId="0">
      <alignment vertical="center"/>
    </xf>
    <xf numFmtId="0" fontId="0" fillId="0" borderId="0"/>
    <xf numFmtId="0" fontId="52" fillId="13" borderId="9"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5" fillId="3" borderId="0" applyNumberFormat="0" applyBorder="0" applyAlignment="0" applyProtection="0">
      <alignment vertical="center"/>
    </xf>
    <xf numFmtId="0" fontId="6" fillId="0" borderId="0">
      <alignment vertical="center"/>
    </xf>
    <xf numFmtId="0" fontId="17" fillId="0" borderId="13" applyNumberFormat="0" applyFill="0" applyAlignment="0" applyProtection="0">
      <alignment vertical="center"/>
    </xf>
    <xf numFmtId="180" fontId="0" fillId="0" borderId="0" applyFont="0" applyFill="0" applyBorder="0" applyAlignment="0" applyProtection="0">
      <alignment vertical="center"/>
    </xf>
    <xf numFmtId="0" fontId="6" fillId="0" borderId="0">
      <alignment vertical="center"/>
    </xf>
    <xf numFmtId="180" fontId="0" fillId="0" borderId="0" applyFont="0" applyFill="0" applyBorder="0" applyAlignment="0" applyProtection="0"/>
    <xf numFmtId="0" fontId="18" fillId="0" borderId="0"/>
    <xf numFmtId="0" fontId="55" fillId="3" borderId="0" applyNumberFormat="0" applyBorder="0" applyAlignment="0" applyProtection="0">
      <alignment vertical="center"/>
    </xf>
    <xf numFmtId="0" fontId="18" fillId="0" borderId="0">
      <alignment vertical="center"/>
    </xf>
    <xf numFmtId="0" fontId="18" fillId="0" borderId="0">
      <alignment vertical="center"/>
    </xf>
    <xf numFmtId="0" fontId="6" fillId="0" borderId="0">
      <alignment vertical="center"/>
    </xf>
    <xf numFmtId="0" fontId="6" fillId="0" borderId="0"/>
    <xf numFmtId="180" fontId="0" fillId="0" borderId="0" applyFont="0" applyFill="0" applyBorder="0" applyAlignment="0" applyProtection="0"/>
    <xf numFmtId="0" fontId="6" fillId="0" borderId="0">
      <alignment vertical="center"/>
    </xf>
    <xf numFmtId="0" fontId="18" fillId="0" borderId="0">
      <alignment vertical="center"/>
    </xf>
    <xf numFmtId="0" fontId="6" fillId="0" borderId="0">
      <alignment vertical="center"/>
    </xf>
    <xf numFmtId="0" fontId="0" fillId="0" borderId="0"/>
    <xf numFmtId="180" fontId="0" fillId="0" borderId="0" applyFont="0" applyFill="0" applyBorder="0" applyAlignment="0" applyProtection="0"/>
    <xf numFmtId="0" fontId="6" fillId="0" borderId="0">
      <alignment vertical="center"/>
    </xf>
    <xf numFmtId="0" fontId="18" fillId="0" borderId="0">
      <alignment vertical="center"/>
    </xf>
    <xf numFmtId="0" fontId="18" fillId="0" borderId="0">
      <alignment vertical="center"/>
    </xf>
    <xf numFmtId="0" fontId="6" fillId="0" borderId="0">
      <alignment vertical="center"/>
    </xf>
    <xf numFmtId="0" fontId="6" fillId="0" borderId="0">
      <alignment vertical="center"/>
    </xf>
    <xf numFmtId="0" fontId="6" fillId="0" borderId="0">
      <alignment vertical="center"/>
    </xf>
    <xf numFmtId="180" fontId="0" fillId="0" borderId="0" applyFont="0" applyFill="0" applyBorder="0" applyAlignment="0" applyProtection="0"/>
    <xf numFmtId="0" fontId="18" fillId="0" borderId="0">
      <alignment vertical="center"/>
    </xf>
    <xf numFmtId="0" fontId="42" fillId="20" borderId="0" applyNumberFormat="0" applyBorder="0" applyAlignment="0" applyProtection="0">
      <alignment vertical="center"/>
    </xf>
    <xf numFmtId="0" fontId="55" fillId="3" borderId="0" applyNumberFormat="0" applyBorder="0" applyAlignment="0" applyProtection="0">
      <alignment vertical="center"/>
    </xf>
    <xf numFmtId="0" fontId="6" fillId="0" borderId="0">
      <alignment vertical="center"/>
    </xf>
    <xf numFmtId="0" fontId="6" fillId="0" borderId="0">
      <alignment vertical="center"/>
    </xf>
    <xf numFmtId="0" fontId="0" fillId="0" borderId="0"/>
    <xf numFmtId="0" fontId="52" fillId="13" borderId="9" applyNumberFormat="0" applyAlignment="0" applyProtection="0">
      <alignment vertical="center"/>
    </xf>
    <xf numFmtId="0" fontId="0" fillId="0" borderId="0">
      <alignment vertical="center"/>
    </xf>
    <xf numFmtId="0" fontId="52" fillId="13" borderId="9" applyNumberFormat="0" applyAlignment="0" applyProtection="0">
      <alignment vertical="center"/>
    </xf>
    <xf numFmtId="0" fontId="9" fillId="0" borderId="0">
      <alignment vertical="center"/>
    </xf>
    <xf numFmtId="0" fontId="6" fillId="0" borderId="0"/>
    <xf numFmtId="0" fontId="0" fillId="0" borderId="0"/>
    <xf numFmtId="0" fontId="0" fillId="0" borderId="0">
      <alignment vertical="center"/>
    </xf>
    <xf numFmtId="0" fontId="0" fillId="0" borderId="0">
      <alignment vertical="center"/>
    </xf>
    <xf numFmtId="0" fontId="0" fillId="0" borderId="0">
      <alignment vertical="center"/>
    </xf>
    <xf numFmtId="0" fontId="18" fillId="0" borderId="0"/>
    <xf numFmtId="0" fontId="0" fillId="0" borderId="0">
      <alignment vertical="center"/>
    </xf>
    <xf numFmtId="0" fontId="0" fillId="0" borderId="0">
      <alignment vertical="center"/>
    </xf>
    <xf numFmtId="0" fontId="0" fillId="0" borderId="0">
      <alignment vertical="center"/>
    </xf>
    <xf numFmtId="180" fontId="0" fillId="0" borderId="0" applyFont="0" applyFill="0" applyBorder="0" applyAlignment="0" applyProtection="0"/>
    <xf numFmtId="0" fontId="0" fillId="0" borderId="0">
      <alignment vertical="center"/>
    </xf>
    <xf numFmtId="0" fontId="18" fillId="0" borderId="0"/>
    <xf numFmtId="0" fontId="9" fillId="0" borderId="0">
      <alignment vertical="center"/>
    </xf>
    <xf numFmtId="43" fontId="0" fillId="0" borderId="0" applyFont="0" applyFill="0" applyBorder="0" applyAlignment="0" applyProtection="0"/>
    <xf numFmtId="0" fontId="0" fillId="0" borderId="0"/>
    <xf numFmtId="0" fontId="0" fillId="0" borderId="0">
      <alignment vertical="center"/>
    </xf>
    <xf numFmtId="0" fontId="48" fillId="0" borderId="0" applyNumberFormat="0" applyFill="0" applyBorder="0" applyAlignment="0" applyProtection="0">
      <alignment vertical="center"/>
    </xf>
    <xf numFmtId="176" fontId="0" fillId="0" borderId="0" applyFon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0" fillId="0" borderId="0"/>
    <xf numFmtId="0" fontId="48" fillId="0" borderId="0" applyNumberFormat="0" applyFill="0" applyBorder="0" applyAlignment="0" applyProtection="0">
      <alignment vertical="center"/>
    </xf>
    <xf numFmtId="0" fontId="0" fillId="0" borderId="0"/>
    <xf numFmtId="0" fontId="48" fillId="0" borderId="0" applyNumberFormat="0" applyFill="0" applyBorder="0" applyAlignment="0" applyProtection="0">
      <alignment vertical="center"/>
    </xf>
    <xf numFmtId="0" fontId="0" fillId="0" borderId="0"/>
    <xf numFmtId="0" fontId="0" fillId="0" borderId="0">
      <alignment vertical="center"/>
    </xf>
    <xf numFmtId="0" fontId="0" fillId="0" borderId="0"/>
    <xf numFmtId="43" fontId="0" fillId="0" borderId="0" applyFont="0" applyFill="0" applyBorder="0" applyAlignment="0" applyProtection="0"/>
    <xf numFmtId="0" fontId="0" fillId="0" borderId="0"/>
    <xf numFmtId="0" fontId="50" fillId="12" borderId="0" applyNumberFormat="0" applyBorder="0" applyAlignment="0" applyProtection="0">
      <alignment vertical="center"/>
    </xf>
    <xf numFmtId="43" fontId="0" fillId="0" borderId="0" applyFont="0" applyFill="0" applyBorder="0" applyAlignment="0" applyProtection="0"/>
    <xf numFmtId="0" fontId="0" fillId="0" borderId="0"/>
    <xf numFmtId="0" fontId="9" fillId="0" borderId="0">
      <alignment vertical="center"/>
    </xf>
    <xf numFmtId="0" fontId="0" fillId="0" borderId="0">
      <alignment vertical="center"/>
    </xf>
    <xf numFmtId="0" fontId="0" fillId="0" borderId="0">
      <alignment vertical="center"/>
    </xf>
    <xf numFmtId="0" fontId="6"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9" fillId="0" borderId="0"/>
    <xf numFmtId="0" fontId="9" fillId="0" borderId="0"/>
    <xf numFmtId="0" fontId="0" fillId="0" borderId="0"/>
    <xf numFmtId="0" fontId="18" fillId="0" borderId="0">
      <alignment vertical="center"/>
    </xf>
    <xf numFmtId="0" fontId="52" fillId="13" borderId="9" applyNumberFormat="0" applyAlignment="0" applyProtection="0">
      <alignment vertical="center"/>
    </xf>
    <xf numFmtId="0" fontId="9"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57" fillId="7" borderId="6" applyNumberFormat="0" applyAlignment="0" applyProtection="0">
      <alignment vertical="center"/>
    </xf>
    <xf numFmtId="0" fontId="0" fillId="0" borderId="0"/>
    <xf numFmtId="0" fontId="57" fillId="7" borderId="6" applyNumberFormat="0" applyAlignment="0" applyProtection="0">
      <alignment vertical="center"/>
    </xf>
    <xf numFmtId="0" fontId="42" fillId="17"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43" fontId="0" fillId="0" borderId="0" applyFont="0" applyFill="0" applyBorder="0" applyAlignment="0" applyProtection="0"/>
    <xf numFmtId="0" fontId="0" fillId="0" borderId="0"/>
    <xf numFmtId="0" fontId="18" fillId="0" borderId="0">
      <alignment vertical="center"/>
    </xf>
    <xf numFmtId="0" fontId="6" fillId="0" borderId="0">
      <alignment vertical="center"/>
    </xf>
    <xf numFmtId="0" fontId="6" fillId="0" borderId="0">
      <alignment vertical="center"/>
    </xf>
    <xf numFmtId="0" fontId="18" fillId="0" borderId="0">
      <alignment vertical="center"/>
    </xf>
    <xf numFmtId="0" fontId="18" fillId="0" borderId="0">
      <alignment vertical="center"/>
    </xf>
    <xf numFmtId="0" fontId="6" fillId="0" borderId="0">
      <alignment vertical="center"/>
    </xf>
    <xf numFmtId="0" fontId="18" fillId="0" borderId="0">
      <alignment vertical="center"/>
    </xf>
    <xf numFmtId="0" fontId="6" fillId="0" borderId="0">
      <alignment vertical="center"/>
    </xf>
    <xf numFmtId="180" fontId="0" fillId="0" borderId="0" applyFont="0" applyFill="0" applyBorder="0" applyAlignment="0" applyProtection="0"/>
    <xf numFmtId="0" fontId="0" fillId="0" borderId="0"/>
    <xf numFmtId="0" fontId="0" fillId="0" borderId="0"/>
    <xf numFmtId="0" fontId="0" fillId="0" borderId="0"/>
    <xf numFmtId="43" fontId="0" fillId="0" borderId="0" applyFont="0" applyFill="0" applyBorder="0" applyAlignment="0" applyProtection="0"/>
    <xf numFmtId="0" fontId="0" fillId="0" borderId="0">
      <alignment vertical="center"/>
    </xf>
    <xf numFmtId="0" fontId="0" fillId="0" borderId="0"/>
    <xf numFmtId="180" fontId="0" fillId="0" borderId="0" applyFont="0" applyFill="0" applyBorder="0" applyAlignment="0" applyProtection="0"/>
    <xf numFmtId="0" fontId="0" fillId="0" borderId="0">
      <alignment vertical="center"/>
    </xf>
    <xf numFmtId="0" fontId="0" fillId="0" borderId="0"/>
    <xf numFmtId="0" fontId="55" fillId="3" borderId="0" applyNumberFormat="0" applyBorder="0" applyAlignment="0" applyProtection="0">
      <alignment vertical="center"/>
    </xf>
    <xf numFmtId="0" fontId="0" fillId="0" borderId="0"/>
    <xf numFmtId="43" fontId="0" fillId="0" borderId="0" applyFont="0" applyFill="0" applyBorder="0" applyAlignment="0" applyProtection="0"/>
    <xf numFmtId="0" fontId="6" fillId="0" borderId="0">
      <alignment vertical="center"/>
    </xf>
    <xf numFmtId="43" fontId="0" fillId="0" borderId="0" applyFont="0" applyFill="0" applyBorder="0" applyAlignment="0" applyProtection="0"/>
    <xf numFmtId="0" fontId="65" fillId="0" borderId="0" applyNumberFormat="0" applyFill="0" applyBorder="0" applyAlignment="0" applyProtection="0">
      <alignment vertical="top"/>
      <protection locked="0"/>
    </xf>
    <xf numFmtId="0" fontId="45" fillId="0" borderId="0"/>
    <xf numFmtId="0" fontId="0" fillId="0" borderId="0"/>
    <xf numFmtId="0" fontId="65" fillId="0" borderId="0" applyNumberFormat="0" applyFill="0" applyBorder="0" applyAlignment="0" applyProtection="0">
      <alignment vertical="top"/>
      <protection locked="0"/>
    </xf>
    <xf numFmtId="0" fontId="45" fillId="0" borderId="0"/>
    <xf numFmtId="0" fontId="0" fillId="0" borderId="0"/>
    <xf numFmtId="0" fontId="55" fillId="3" borderId="0" applyNumberFormat="0" applyBorder="0" applyAlignment="0" applyProtection="0">
      <alignment vertical="center"/>
    </xf>
    <xf numFmtId="0" fontId="45" fillId="0" borderId="0"/>
    <xf numFmtId="0" fontId="4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8" fillId="0" borderId="0"/>
    <xf numFmtId="0" fontId="0" fillId="0" borderId="0">
      <alignment vertical="center"/>
    </xf>
    <xf numFmtId="0" fontId="1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0"/>
    <xf numFmtId="0" fontId="0" fillId="0" borderId="0">
      <alignment vertical="center"/>
    </xf>
    <xf numFmtId="0" fontId="66" fillId="0" borderId="14" applyNumberFormat="0" applyFill="0" applyAlignment="0" applyProtection="0">
      <alignment vertical="center"/>
    </xf>
    <xf numFmtId="0" fontId="0" fillId="0" borderId="0">
      <alignment vertical="center"/>
    </xf>
    <xf numFmtId="0" fontId="0" fillId="0" borderId="0"/>
    <xf numFmtId="180" fontId="0" fillId="0" borderId="0" applyFont="0" applyFill="0" applyBorder="0" applyAlignment="0" applyProtection="0"/>
    <xf numFmtId="0" fontId="0" fillId="0" borderId="0"/>
    <xf numFmtId="180" fontId="0" fillId="0" borderId="0" applyFont="0" applyFill="0" applyBorder="0" applyAlignment="0" applyProtection="0"/>
    <xf numFmtId="0" fontId="18" fillId="0" borderId="0"/>
    <xf numFmtId="0" fontId="0" fillId="0" borderId="0"/>
    <xf numFmtId="0" fontId="47" fillId="13" borderId="7" applyNumberFormat="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2" fillId="21" borderId="0" applyNumberFormat="0" applyBorder="0" applyAlignment="0" applyProtection="0">
      <alignment vertical="center"/>
    </xf>
    <xf numFmtId="0" fontId="0" fillId="0" borderId="0"/>
    <xf numFmtId="0" fontId="0" fillId="0" borderId="0">
      <alignment vertical="center"/>
    </xf>
    <xf numFmtId="0" fontId="51" fillId="17" borderId="0" applyNumberFormat="0" applyBorder="0" applyAlignment="0" applyProtection="0">
      <alignment vertical="center"/>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55" fillId="3" borderId="0" applyNumberFormat="0" applyBorder="0" applyAlignment="0" applyProtection="0">
      <alignment vertical="center"/>
    </xf>
    <xf numFmtId="0" fontId="55" fillId="3" borderId="0" applyNumberFormat="0" applyBorder="0" applyAlignment="0" applyProtection="0">
      <alignment vertical="center"/>
    </xf>
    <xf numFmtId="0" fontId="55" fillId="3" borderId="0" applyNumberFormat="0" applyBorder="0" applyAlignment="0" applyProtection="0">
      <alignment vertical="center"/>
    </xf>
    <xf numFmtId="0" fontId="55" fillId="3" borderId="0" applyNumberFormat="0" applyBorder="0" applyAlignment="0" applyProtection="0">
      <alignment vertical="center"/>
    </xf>
    <xf numFmtId="0" fontId="42" fillId="20" borderId="0" applyNumberFormat="0" applyBorder="0" applyAlignment="0" applyProtection="0">
      <alignment vertical="center"/>
    </xf>
    <xf numFmtId="0" fontId="55" fillId="3" borderId="0" applyNumberFormat="0" applyBorder="0" applyAlignment="0" applyProtection="0">
      <alignment vertical="center"/>
    </xf>
    <xf numFmtId="0" fontId="55" fillId="3" borderId="0" applyNumberFormat="0" applyBorder="0" applyAlignment="0" applyProtection="0">
      <alignment vertical="center"/>
    </xf>
    <xf numFmtId="0" fontId="55" fillId="3" borderId="0" applyNumberFormat="0" applyBorder="0" applyAlignment="0" applyProtection="0">
      <alignment vertical="center"/>
    </xf>
    <xf numFmtId="0" fontId="55" fillId="3" borderId="0" applyNumberFormat="0" applyBorder="0" applyAlignment="0" applyProtection="0">
      <alignment vertical="center"/>
    </xf>
    <xf numFmtId="0" fontId="55" fillId="3" borderId="0" applyNumberFormat="0" applyBorder="0" applyAlignment="0" applyProtection="0">
      <alignment vertical="center"/>
    </xf>
    <xf numFmtId="0" fontId="66" fillId="0" borderId="14" applyNumberFormat="0" applyFill="0" applyAlignment="0" applyProtection="0">
      <alignment vertical="center"/>
    </xf>
    <xf numFmtId="180" fontId="0" fillId="0" borderId="0" applyFont="0" applyFill="0" applyBorder="0" applyAlignment="0" applyProtection="0">
      <alignment vertical="center"/>
    </xf>
    <xf numFmtId="0" fontId="55" fillId="3" borderId="0" applyNumberFormat="0" applyBorder="0" applyAlignment="0" applyProtection="0">
      <alignment vertical="center"/>
    </xf>
    <xf numFmtId="0" fontId="55" fillId="3" borderId="0" applyNumberFormat="0" applyBorder="0" applyAlignment="0" applyProtection="0">
      <alignment vertical="center"/>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180" fontId="0" fillId="0" borderId="0" applyFont="0" applyFill="0" applyBorder="0" applyAlignment="0" applyProtection="0"/>
    <xf numFmtId="0" fontId="65" fillId="0" borderId="0" applyNumberFormat="0" applyFill="0" applyBorder="0" applyAlignment="0" applyProtection="0">
      <alignment vertical="top"/>
      <protection locked="0"/>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6" applyNumberFormat="0" applyFill="0" applyAlignment="0" applyProtection="0">
      <alignment vertical="center"/>
    </xf>
    <xf numFmtId="180" fontId="0" fillId="0" borderId="0" applyFont="0" applyFill="0" applyBorder="0" applyAlignment="0" applyProtection="0">
      <alignment vertical="center"/>
    </xf>
    <xf numFmtId="0" fontId="17" fillId="0" borderId="16" applyNumberFormat="0" applyFill="0" applyAlignment="0" applyProtection="0">
      <alignment vertical="center"/>
    </xf>
    <xf numFmtId="0" fontId="48" fillId="0" borderId="0" applyNumberFormat="0" applyFill="0" applyBorder="0" applyAlignment="0" applyProtection="0">
      <alignment vertical="center"/>
    </xf>
    <xf numFmtId="180" fontId="0" fillId="0" borderId="0" applyFont="0" applyFill="0" applyBorder="0" applyAlignment="0" applyProtection="0">
      <alignment vertical="center"/>
    </xf>
    <xf numFmtId="0" fontId="17" fillId="0" borderId="16" applyNumberFormat="0" applyFill="0" applyAlignment="0" applyProtection="0">
      <alignment vertical="center"/>
    </xf>
    <xf numFmtId="0" fontId="17" fillId="0" borderId="13" applyNumberFormat="0" applyFill="0" applyAlignment="0" applyProtection="0">
      <alignment vertical="center"/>
    </xf>
    <xf numFmtId="0" fontId="48" fillId="0" borderId="0" applyNumberFormat="0" applyFill="0" applyBorder="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0" fontId="66" fillId="0" borderId="14" applyNumberFormat="0" applyFill="0" applyAlignment="0" applyProtection="0">
      <alignment vertical="center"/>
    </xf>
    <xf numFmtId="180" fontId="0" fillId="0" borderId="0" applyFont="0" applyFill="0" applyBorder="0" applyAlignment="0" applyProtection="0">
      <alignment vertical="center"/>
    </xf>
    <xf numFmtId="0" fontId="66" fillId="0" borderId="14" applyNumberFormat="0" applyFill="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0" fontId="66" fillId="0" borderId="14" applyNumberFormat="0" applyFill="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0" fontId="66" fillId="0" borderId="14" applyNumberFormat="0" applyFill="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0" fontId="66" fillId="0" borderId="14" applyNumberFormat="0" applyFill="0" applyAlignment="0" applyProtection="0">
      <alignment vertical="center"/>
    </xf>
    <xf numFmtId="180" fontId="0" fillId="0" borderId="0" applyFont="0" applyFill="0" applyBorder="0" applyAlignment="0" applyProtection="0">
      <alignment vertical="center"/>
    </xf>
    <xf numFmtId="0" fontId="66" fillId="0" borderId="14" applyNumberFormat="0" applyFill="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0" fontId="66" fillId="0" borderId="14" applyNumberFormat="0" applyFill="0" applyAlignment="0" applyProtection="0">
      <alignment vertical="center"/>
    </xf>
    <xf numFmtId="180" fontId="0" fillId="0" borderId="0" applyFont="0" applyFill="0" applyBorder="0" applyAlignment="0" applyProtection="0">
      <alignment vertical="center"/>
    </xf>
    <xf numFmtId="0" fontId="66" fillId="0" borderId="14" applyNumberFormat="0" applyFill="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0" fontId="66" fillId="0" borderId="14" applyNumberFormat="0" applyFill="0" applyAlignment="0" applyProtection="0">
      <alignment vertical="center"/>
    </xf>
    <xf numFmtId="0" fontId="42" fillId="22" borderId="0" applyNumberFormat="0" applyBorder="0" applyAlignment="0" applyProtection="0">
      <alignment vertical="center"/>
    </xf>
    <xf numFmtId="180" fontId="0" fillId="0" borderId="0" applyFont="0" applyFill="0" applyBorder="0" applyAlignment="0" applyProtection="0">
      <alignment vertical="center"/>
    </xf>
    <xf numFmtId="0" fontId="66" fillId="0" borderId="14" applyNumberFormat="0" applyFill="0" applyAlignment="0" applyProtection="0">
      <alignment vertical="center"/>
    </xf>
    <xf numFmtId="0" fontId="42" fillId="17" borderId="0" applyNumberFormat="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xf numFmtId="0" fontId="47" fillId="8" borderId="7" applyNumberFormat="0" applyAlignment="0" applyProtection="0">
      <alignment vertical="center"/>
    </xf>
    <xf numFmtId="180" fontId="0" fillId="0" borderId="0" applyFont="0" applyFill="0" applyBorder="0" applyAlignment="0" applyProtection="0">
      <alignment vertical="center"/>
    </xf>
    <xf numFmtId="0" fontId="57" fillId="7" borderId="6" applyNumberFormat="0" applyAlignment="0" applyProtection="0">
      <alignment vertical="center"/>
    </xf>
    <xf numFmtId="178" fontId="2" fillId="0" borderId="1">
      <alignment vertical="center"/>
      <protection locked="0"/>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0" fontId="49" fillId="6" borderId="7" applyNumberFormat="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0" fontId="49" fillId="6" borderId="7" applyNumberFormat="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0" fontId="0" fillId="10" borderId="8" applyNumberFormat="0" applyFont="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0" fontId="42" fillId="20" borderId="0" applyNumberFormat="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0" fontId="42" fillId="22" borderId="0" applyNumberFormat="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0" fontId="47" fillId="8" borderId="7" applyNumberFormat="0" applyAlignment="0" applyProtection="0">
      <alignment vertical="center"/>
    </xf>
    <xf numFmtId="0" fontId="47" fillId="13" borderId="7" applyNumberFormat="0" applyAlignment="0" applyProtection="0">
      <alignment vertical="center"/>
    </xf>
    <xf numFmtId="0" fontId="47" fillId="13" borderId="7" applyNumberFormat="0" applyAlignment="0" applyProtection="0">
      <alignment vertical="center"/>
    </xf>
    <xf numFmtId="0" fontId="47" fillId="13" borderId="7" applyNumberFormat="0" applyAlignment="0" applyProtection="0">
      <alignment vertical="center"/>
    </xf>
    <xf numFmtId="0" fontId="47" fillId="13" borderId="7" applyNumberFormat="0" applyAlignment="0" applyProtection="0">
      <alignment vertical="center"/>
    </xf>
    <xf numFmtId="0" fontId="47" fillId="13" borderId="7" applyNumberFormat="0" applyAlignment="0" applyProtection="0">
      <alignment vertical="center"/>
    </xf>
    <xf numFmtId="0" fontId="47" fillId="13" borderId="7" applyNumberFormat="0" applyAlignment="0" applyProtection="0">
      <alignment vertical="center"/>
    </xf>
    <xf numFmtId="0" fontId="47" fillId="8" borderId="7" applyNumberFormat="0" applyAlignment="0" applyProtection="0">
      <alignment vertical="center"/>
    </xf>
    <xf numFmtId="0" fontId="47" fillId="8" borderId="7" applyNumberFormat="0" applyAlignment="0" applyProtection="0">
      <alignment vertical="center"/>
    </xf>
    <xf numFmtId="0" fontId="47" fillId="8" borderId="7" applyNumberFormat="0" applyAlignment="0" applyProtection="0">
      <alignment vertical="center"/>
    </xf>
    <xf numFmtId="0" fontId="47" fillId="13" borderId="7" applyNumberFormat="0" applyAlignment="0" applyProtection="0">
      <alignment vertical="center"/>
    </xf>
    <xf numFmtId="0" fontId="47" fillId="8" borderId="7" applyNumberFormat="0" applyAlignment="0" applyProtection="0">
      <alignment vertical="center"/>
    </xf>
    <xf numFmtId="0" fontId="47" fillId="8" borderId="7" applyNumberFormat="0" applyAlignment="0" applyProtection="0">
      <alignment vertical="center"/>
    </xf>
    <xf numFmtId="0" fontId="47" fillId="8" borderId="7" applyNumberFormat="0" applyAlignment="0" applyProtection="0">
      <alignment vertical="center"/>
    </xf>
    <xf numFmtId="0" fontId="47" fillId="13" borderId="7" applyNumberFormat="0" applyAlignment="0" applyProtection="0">
      <alignment vertical="center"/>
    </xf>
    <xf numFmtId="0" fontId="47" fillId="8" borderId="7" applyNumberFormat="0" applyAlignment="0" applyProtection="0">
      <alignment vertical="center"/>
    </xf>
    <xf numFmtId="0" fontId="47" fillId="13" borderId="7" applyNumberFormat="0" applyAlignment="0" applyProtection="0">
      <alignment vertical="center"/>
    </xf>
    <xf numFmtId="0" fontId="47" fillId="13" borderId="7" applyNumberFormat="0" applyAlignment="0" applyProtection="0">
      <alignment vertical="center"/>
    </xf>
    <xf numFmtId="0" fontId="47" fillId="13" borderId="7" applyNumberFormat="0" applyAlignment="0" applyProtection="0">
      <alignment vertical="center"/>
    </xf>
    <xf numFmtId="0" fontId="47" fillId="13" borderId="7" applyNumberFormat="0" applyAlignment="0" applyProtection="0">
      <alignment vertical="center"/>
    </xf>
    <xf numFmtId="0" fontId="47" fillId="13" borderId="7" applyNumberFormat="0" applyAlignment="0" applyProtection="0">
      <alignment vertical="center"/>
    </xf>
    <xf numFmtId="0" fontId="47" fillId="13" borderId="7" applyNumberFormat="0" applyAlignment="0" applyProtection="0">
      <alignment vertical="center"/>
    </xf>
    <xf numFmtId="0" fontId="47" fillId="13" borderId="7" applyNumberFormat="0" applyAlignment="0" applyProtection="0">
      <alignment vertical="center"/>
    </xf>
    <xf numFmtId="0" fontId="47" fillId="13" borderId="7" applyNumberFormat="0" applyAlignment="0" applyProtection="0">
      <alignment vertical="center"/>
    </xf>
    <xf numFmtId="0" fontId="47" fillId="13" borderId="7" applyNumberFormat="0" applyAlignment="0" applyProtection="0">
      <alignment vertical="center"/>
    </xf>
    <xf numFmtId="0" fontId="51" fillId="17" borderId="0" applyNumberFormat="0" applyBorder="0" applyAlignment="0" applyProtection="0">
      <alignment vertical="center"/>
    </xf>
    <xf numFmtId="0" fontId="47" fillId="13" borderId="7" applyNumberFormat="0" applyAlignment="0" applyProtection="0">
      <alignment vertical="center"/>
    </xf>
    <xf numFmtId="0" fontId="51" fillId="17" borderId="0" applyNumberFormat="0" applyBorder="0" applyAlignment="0" applyProtection="0">
      <alignment vertical="center"/>
    </xf>
    <xf numFmtId="0" fontId="47" fillId="13" borderId="7" applyNumberFormat="0" applyAlignment="0" applyProtection="0">
      <alignment vertical="center"/>
    </xf>
    <xf numFmtId="0" fontId="51" fillId="20" borderId="0" applyNumberFormat="0" applyBorder="0" applyAlignment="0" applyProtection="0">
      <alignment vertical="center"/>
    </xf>
    <xf numFmtId="0" fontId="47" fillId="13" borderId="7" applyNumberFormat="0" applyAlignment="0" applyProtection="0">
      <alignment vertical="center"/>
    </xf>
    <xf numFmtId="0" fontId="47" fillId="13" borderId="7" applyNumberFormat="0" applyAlignment="0" applyProtection="0">
      <alignment vertical="center"/>
    </xf>
    <xf numFmtId="0" fontId="47" fillId="13" borderId="7" applyNumberFormat="0" applyAlignment="0" applyProtection="0">
      <alignment vertical="center"/>
    </xf>
    <xf numFmtId="0" fontId="47" fillId="13" borderId="7" applyNumberFormat="0" applyAlignment="0" applyProtection="0">
      <alignment vertical="center"/>
    </xf>
    <xf numFmtId="0" fontId="47" fillId="13" borderId="7" applyNumberFormat="0" applyAlignment="0" applyProtection="0">
      <alignment vertical="center"/>
    </xf>
    <xf numFmtId="0" fontId="47" fillId="13" borderId="7" applyNumberFormat="0" applyAlignment="0" applyProtection="0">
      <alignment vertical="center"/>
    </xf>
    <xf numFmtId="0" fontId="47" fillId="13" borderId="7" applyNumberFormat="0" applyAlignment="0" applyProtection="0">
      <alignment vertical="center"/>
    </xf>
    <xf numFmtId="0" fontId="47" fillId="13" borderId="7" applyNumberFormat="0" applyAlignment="0" applyProtection="0">
      <alignment vertical="center"/>
    </xf>
    <xf numFmtId="0" fontId="47" fillId="13" borderId="7" applyNumberFormat="0" applyAlignment="0" applyProtection="0">
      <alignment vertical="center"/>
    </xf>
    <xf numFmtId="0" fontId="0" fillId="10" borderId="8" applyNumberFormat="0" applyFont="0" applyAlignment="0" applyProtection="0">
      <alignment vertical="center"/>
    </xf>
    <xf numFmtId="0" fontId="47" fillId="8" borderId="7" applyNumberFormat="0" applyAlignment="0" applyProtection="0">
      <alignment vertical="center"/>
    </xf>
    <xf numFmtId="0" fontId="44" fillId="7" borderId="6" applyNumberFormat="0" applyAlignment="0" applyProtection="0">
      <alignment vertical="center"/>
    </xf>
    <xf numFmtId="0" fontId="44" fillId="7" borderId="6" applyNumberFormat="0" applyAlignment="0" applyProtection="0">
      <alignment vertical="center"/>
    </xf>
    <xf numFmtId="0" fontId="44" fillId="7" borderId="6" applyNumberFormat="0" applyAlignment="0" applyProtection="0">
      <alignment vertical="center"/>
    </xf>
    <xf numFmtId="0" fontId="57" fillId="7" borderId="6" applyNumberFormat="0" applyAlignment="0" applyProtection="0">
      <alignment vertical="center"/>
    </xf>
    <xf numFmtId="0" fontId="57" fillId="7" borderId="6" applyNumberFormat="0" applyAlignment="0" applyProtection="0">
      <alignment vertical="center"/>
    </xf>
    <xf numFmtId="0" fontId="57" fillId="7" borderId="6" applyNumberFormat="0" applyAlignment="0" applyProtection="0">
      <alignment vertical="center"/>
    </xf>
    <xf numFmtId="0" fontId="57" fillId="7" borderId="6" applyNumberFormat="0" applyAlignment="0" applyProtection="0">
      <alignment vertical="center"/>
    </xf>
    <xf numFmtId="0" fontId="57" fillId="7" borderId="6" applyNumberFormat="0" applyAlignment="0" applyProtection="0">
      <alignment vertical="center"/>
    </xf>
    <xf numFmtId="178" fontId="2" fillId="0" borderId="1">
      <alignment vertical="center"/>
      <protection locked="0"/>
    </xf>
    <xf numFmtId="0" fontId="57" fillId="7" borderId="6" applyNumberFormat="0" applyAlignment="0" applyProtection="0">
      <alignment vertical="center"/>
    </xf>
    <xf numFmtId="178" fontId="2" fillId="0" borderId="1">
      <alignment vertical="center"/>
      <protection locked="0"/>
    </xf>
    <xf numFmtId="0" fontId="57" fillId="7" borderId="6" applyNumberFormat="0" applyAlignment="0" applyProtection="0">
      <alignment vertical="center"/>
    </xf>
    <xf numFmtId="178" fontId="2" fillId="0" borderId="1">
      <alignment vertical="center"/>
      <protection locked="0"/>
    </xf>
    <xf numFmtId="0" fontId="57" fillId="7" borderId="6" applyNumberFormat="0" applyAlignment="0" applyProtection="0">
      <alignment vertical="center"/>
    </xf>
    <xf numFmtId="178" fontId="2" fillId="0" borderId="1">
      <alignment vertical="center"/>
      <protection locked="0"/>
    </xf>
    <xf numFmtId="0" fontId="57" fillId="7" borderId="6" applyNumberFormat="0" applyAlignment="0" applyProtection="0">
      <alignment vertical="center"/>
    </xf>
    <xf numFmtId="178" fontId="2" fillId="0" borderId="1">
      <alignment vertical="center"/>
      <protection locked="0"/>
    </xf>
    <xf numFmtId="0" fontId="57" fillId="7" borderId="6" applyNumberFormat="0" applyAlignment="0" applyProtection="0">
      <alignment vertical="center"/>
    </xf>
    <xf numFmtId="0" fontId="57" fillId="7" borderId="6" applyNumberFormat="0" applyAlignment="0" applyProtection="0">
      <alignment vertical="center"/>
    </xf>
    <xf numFmtId="0" fontId="57" fillId="7" borderId="6" applyNumberFormat="0" applyAlignment="0" applyProtection="0">
      <alignment vertical="center"/>
    </xf>
    <xf numFmtId="178" fontId="2" fillId="0" borderId="1">
      <alignment vertical="center"/>
      <protection locked="0"/>
    </xf>
    <xf numFmtId="0" fontId="57" fillId="7" borderId="6" applyNumberFormat="0" applyAlignment="0" applyProtection="0">
      <alignment vertical="center"/>
    </xf>
    <xf numFmtId="43" fontId="0" fillId="0" borderId="0" applyFont="0" applyFill="0" applyBorder="0" applyAlignment="0" applyProtection="0">
      <alignment vertical="center"/>
    </xf>
    <xf numFmtId="0" fontId="44" fillId="7" borderId="6" applyNumberFormat="0" applyAlignment="0" applyProtection="0">
      <alignment vertical="center"/>
    </xf>
    <xf numFmtId="0" fontId="44" fillId="7" borderId="6"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5" fillId="0" borderId="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6" fillId="0" borderId="14" applyNumberFormat="0" applyFill="0" applyAlignment="0" applyProtection="0">
      <alignment vertical="center"/>
    </xf>
    <xf numFmtId="0" fontId="66" fillId="0" borderId="14" applyNumberFormat="0" applyFill="0" applyAlignment="0" applyProtection="0">
      <alignment vertical="center"/>
    </xf>
    <xf numFmtId="0" fontId="68" fillId="0" borderId="0">
      <alignment vertical="center"/>
    </xf>
    <xf numFmtId="0"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18"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18"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18"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18"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51" fillId="17" borderId="0" applyNumberFormat="0" applyBorder="0" applyAlignment="0" applyProtection="0">
      <alignment vertical="center"/>
    </xf>
    <xf numFmtId="0" fontId="52" fillId="8" borderId="9" applyNumberFormat="0" applyAlignment="0" applyProtection="0">
      <alignment vertical="center"/>
    </xf>
    <xf numFmtId="43" fontId="0" fillId="0" borderId="0" applyFont="0" applyFill="0" applyBorder="0" applyAlignment="0" applyProtection="0">
      <alignment vertical="center"/>
    </xf>
    <xf numFmtId="0" fontId="52" fillId="8" borderId="9" applyNumberFormat="0" applyAlignment="0" applyProtection="0">
      <alignment vertical="center"/>
    </xf>
    <xf numFmtId="43" fontId="0" fillId="0" borderId="0" applyFont="0" applyFill="0" applyBorder="0" applyAlignment="0" applyProtection="0"/>
    <xf numFmtId="0" fontId="42" fillId="17" borderId="0" applyNumberFormat="0" applyBorder="0" applyAlignment="0" applyProtection="0">
      <alignment vertical="center"/>
    </xf>
    <xf numFmtId="0" fontId="52" fillId="8" borderId="9" applyNumberFormat="0" applyAlignment="0" applyProtection="0">
      <alignment vertical="center"/>
    </xf>
    <xf numFmtId="43" fontId="0" fillId="0" borderId="0" applyFont="0" applyFill="0" applyBorder="0" applyAlignment="0" applyProtection="0">
      <alignment vertical="center"/>
    </xf>
    <xf numFmtId="0" fontId="52" fillId="13" borderId="9" applyNumberForma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0" fontId="52" fillId="8" borderId="9"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51" fillId="21"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42" fillId="21"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0" fillId="10" borderId="8" applyNumberFormat="0" applyFon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42" fillId="22"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86" fillId="0" borderId="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42" fillId="25" borderId="0" applyNumberFormat="0" applyBorder="0" applyAlignment="0" applyProtection="0">
      <alignment vertical="center"/>
    </xf>
    <xf numFmtId="0" fontId="51" fillId="17"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42" fillId="25" borderId="0" applyNumberFormat="0" applyBorder="0" applyAlignment="0" applyProtection="0">
      <alignment vertical="center"/>
    </xf>
    <xf numFmtId="0" fontId="51" fillId="17"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42" fillId="20" borderId="0" applyNumberFormat="0" applyBorder="0" applyAlignment="0" applyProtection="0">
      <alignment vertical="center"/>
    </xf>
    <xf numFmtId="0" fontId="51"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42" fillId="20" borderId="0" applyNumberFormat="0" applyBorder="0" applyAlignment="0" applyProtection="0">
      <alignment vertical="center"/>
    </xf>
    <xf numFmtId="0" fontId="51" fillId="20" borderId="0" applyNumberFormat="0" applyBorder="0" applyAlignment="0" applyProtection="0">
      <alignment vertical="center"/>
    </xf>
    <xf numFmtId="0" fontId="50" fillId="12"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42" fillId="11" borderId="0" applyNumberFormat="0" applyBorder="0" applyAlignment="0" applyProtection="0">
      <alignment vertical="center"/>
    </xf>
    <xf numFmtId="0" fontId="51"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42" fillId="11" borderId="0" applyNumberFormat="0" applyBorder="0" applyAlignment="0" applyProtection="0">
      <alignment vertical="center"/>
    </xf>
    <xf numFmtId="0" fontId="51" fillId="11" borderId="0" applyNumberFormat="0" applyBorder="0" applyAlignment="0" applyProtection="0">
      <alignment vertical="center"/>
    </xf>
    <xf numFmtId="0" fontId="50" fillId="12" borderId="0" applyNumberFormat="0" applyBorder="0" applyAlignment="0" applyProtection="0">
      <alignment vertical="center"/>
    </xf>
    <xf numFmtId="0" fontId="42" fillId="22"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42" fillId="22" borderId="0" applyNumberFormat="0" applyBorder="0" applyAlignment="0" applyProtection="0">
      <alignment vertical="center"/>
    </xf>
    <xf numFmtId="0" fontId="51" fillId="26"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42" fillId="22" borderId="0" applyNumberFormat="0" applyBorder="0" applyAlignment="0" applyProtection="0">
      <alignment vertical="center"/>
    </xf>
    <xf numFmtId="0" fontId="51" fillId="26"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42"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2" fillId="8" borderId="9" applyNumberFormat="0" applyAlignment="0" applyProtection="0">
      <alignment vertical="center"/>
    </xf>
    <xf numFmtId="0" fontId="42" fillId="17" borderId="0" applyNumberFormat="0" applyBorder="0" applyAlignment="0" applyProtection="0">
      <alignment vertical="center"/>
    </xf>
    <xf numFmtId="0" fontId="52" fillId="8" borderId="9" applyNumberFormat="0" applyAlignment="0" applyProtection="0">
      <alignment vertical="center"/>
    </xf>
    <xf numFmtId="0" fontId="51"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42" fillId="17" borderId="0" applyNumberFormat="0" applyBorder="0" applyAlignment="0" applyProtection="0">
      <alignment vertical="center"/>
    </xf>
    <xf numFmtId="0" fontId="51" fillId="17"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1" fontId="2" fillId="0" borderId="1">
      <alignment vertical="center"/>
      <protection locked="0"/>
    </xf>
    <xf numFmtId="0" fontId="42"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42"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50" fillId="12"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42" fillId="21" borderId="0" applyNumberFormat="0" applyBorder="0" applyAlignment="0" applyProtection="0">
      <alignment vertical="center"/>
    </xf>
    <xf numFmtId="0" fontId="51"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42" fillId="21" borderId="0" applyNumberFormat="0" applyBorder="0" applyAlignment="0" applyProtection="0">
      <alignment vertical="center"/>
    </xf>
    <xf numFmtId="0" fontId="51" fillId="21"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13" borderId="9" applyNumberFormat="0" applyAlignment="0" applyProtection="0">
      <alignment vertical="center"/>
    </xf>
    <xf numFmtId="0" fontId="52" fillId="8"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52" fillId="13" borderId="9"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0" fillId="10" borderId="8" applyNumberFormat="0" applyFon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0" fontId="83" fillId="0" borderId="0">
      <alignment vertical="center"/>
    </xf>
    <xf numFmtId="0" fontId="42" fillId="25" borderId="0" applyNumberFormat="0" applyBorder="0" applyAlignment="0" applyProtection="0">
      <alignment vertical="center"/>
    </xf>
    <xf numFmtId="0" fontId="42" fillId="17"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2" fillId="11" borderId="0" applyNumberFormat="0" applyBorder="0" applyAlignment="0" applyProtection="0">
      <alignment vertical="center"/>
    </xf>
    <xf numFmtId="0" fontId="42" fillId="7" borderId="0" applyNumberFormat="0" applyBorder="0" applyAlignment="0" applyProtection="0">
      <alignment vertical="center"/>
    </xf>
    <xf numFmtId="0" fontId="42" fillId="25" borderId="0" applyNumberFormat="0" applyBorder="0" applyAlignment="0" applyProtection="0">
      <alignment vertical="center"/>
    </xf>
    <xf numFmtId="0" fontId="42" fillId="21" borderId="0" applyNumberFormat="0" applyBorder="0" applyAlignment="0" applyProtection="0">
      <alignment vertical="center"/>
    </xf>
    <xf numFmtId="0" fontId="42" fillId="11" borderId="0" applyNumberFormat="0" applyBorder="0" applyAlignment="0" applyProtection="0">
      <alignment vertical="center"/>
    </xf>
    <xf numFmtId="43" fontId="18" fillId="0" borderId="0" applyFont="0" applyFill="0" applyBorder="0" applyAlignment="0" applyProtection="0">
      <alignment vertical="center"/>
    </xf>
    <xf numFmtId="0" fontId="0" fillId="10" borderId="8" applyNumberFormat="0" applyFont="0" applyAlignment="0" applyProtection="0">
      <alignment vertical="center"/>
    </xf>
    <xf numFmtId="0" fontId="18" fillId="10" borderId="8" applyNumberFormat="0" applyFont="0" applyAlignment="0" applyProtection="0">
      <alignment vertical="center"/>
    </xf>
    <xf numFmtId="0" fontId="18" fillId="10" borderId="8" applyNumberFormat="0" applyFont="0" applyAlignment="0" applyProtection="0">
      <alignment vertical="center"/>
    </xf>
    <xf numFmtId="0" fontId="0" fillId="10" borderId="8" applyNumberFormat="0" applyFont="0" applyAlignment="0" applyProtection="0">
      <alignment vertical="center"/>
    </xf>
    <xf numFmtId="0" fontId="0" fillId="10" borderId="8" applyNumberFormat="0" applyFont="0" applyAlignment="0" applyProtection="0">
      <alignment vertical="center"/>
    </xf>
    <xf numFmtId="0" fontId="0" fillId="10" borderId="8" applyNumberFormat="0" applyFont="0" applyAlignment="0" applyProtection="0">
      <alignment vertical="center"/>
    </xf>
    <xf numFmtId="0" fontId="0" fillId="10" borderId="8" applyNumberFormat="0" applyFont="0" applyAlignment="0" applyProtection="0">
      <alignment vertical="center"/>
    </xf>
    <xf numFmtId="0" fontId="0" fillId="10" borderId="8" applyNumberFormat="0" applyFont="0" applyAlignment="0" applyProtection="0">
      <alignment vertical="center"/>
    </xf>
    <xf numFmtId="0" fontId="0" fillId="10" borderId="8" applyNumberFormat="0" applyFont="0" applyAlignment="0" applyProtection="0">
      <alignment vertical="center"/>
    </xf>
    <xf numFmtId="0" fontId="0" fillId="10" borderId="8" applyNumberFormat="0" applyFont="0" applyAlignment="0" applyProtection="0">
      <alignment vertical="center"/>
    </xf>
    <xf numFmtId="0" fontId="0" fillId="10" borderId="8" applyNumberFormat="0" applyFont="0" applyAlignment="0" applyProtection="0">
      <alignment vertical="center"/>
    </xf>
    <xf numFmtId="0" fontId="0" fillId="10" borderId="8" applyNumberFormat="0" applyFont="0" applyAlignment="0" applyProtection="0">
      <alignment vertical="center"/>
    </xf>
    <xf numFmtId="0" fontId="0" fillId="10" borderId="8" applyNumberFormat="0" applyFont="0" applyAlignment="0" applyProtection="0">
      <alignment vertical="center"/>
    </xf>
    <xf numFmtId="0" fontId="0" fillId="10" borderId="8" applyNumberFormat="0" applyFont="0" applyAlignment="0" applyProtection="0">
      <alignment vertical="center"/>
    </xf>
    <xf numFmtId="0" fontId="0" fillId="10" borderId="8" applyNumberFormat="0" applyFont="0" applyAlignment="0" applyProtection="0">
      <alignment vertical="center"/>
    </xf>
    <xf numFmtId="0" fontId="18" fillId="10" borderId="8" applyNumberFormat="0" applyFont="0" applyAlignment="0" applyProtection="0">
      <alignment vertical="center"/>
    </xf>
    <xf numFmtId="0" fontId="87" fillId="0" borderId="0"/>
    <xf numFmtId="0" fontId="0" fillId="0" borderId="0"/>
    <xf numFmtId="0" fontId="0" fillId="0" borderId="0"/>
    <xf numFmtId="0" fontId="9" fillId="0" borderId="0"/>
    <xf numFmtId="0" fontId="0" fillId="0" borderId="0"/>
    <xf numFmtId="0" fontId="0" fillId="0" borderId="0"/>
  </cellStyleXfs>
  <cellXfs count="333">
    <xf numFmtId="0" fontId="0" fillId="0" borderId="0" xfId="0" applyAlignment="1">
      <alignment vertical="center"/>
    </xf>
    <xf numFmtId="0" fontId="0" fillId="0" borderId="0" xfId="691" applyAlignment="1"/>
    <xf numFmtId="0" fontId="1" fillId="0" borderId="0" xfId="691" applyFont="1" applyAlignment="1">
      <alignment horizontal="center" vertical="center"/>
    </xf>
    <xf numFmtId="0" fontId="2" fillId="0" borderId="0" xfId="691" applyFont="1" applyAlignment="1"/>
    <xf numFmtId="0" fontId="3" fillId="0" borderId="0" xfId="691" applyFont="1" applyAlignment="1">
      <alignment horizontal="left" vertical="center"/>
    </xf>
    <xf numFmtId="0" fontId="4" fillId="0" borderId="0" xfId="69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left" vertical="center"/>
    </xf>
    <xf numFmtId="177" fontId="6" fillId="0" borderId="1" xfId="0" applyNumberFormat="1" applyFont="1" applyBorder="1" applyAlignment="1">
      <alignment vertical="center" shrinkToFit="1"/>
    </xf>
    <xf numFmtId="177" fontId="7" fillId="0" borderId="1" xfId="0" applyNumberFormat="1" applyFont="1" applyBorder="1" applyAlignment="1">
      <alignment vertical="center" shrinkToFi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8" fillId="0" borderId="0" xfId="691" applyFont="1" applyAlignment="1">
      <alignment horizontal="left" vertical="center" wrapText="1"/>
    </xf>
    <xf numFmtId="193" fontId="9" fillId="0" borderId="0" xfId="691" applyNumberFormat="1" applyFont="1" applyAlignment="1">
      <alignment vertical="center" wrapText="1"/>
    </xf>
    <xf numFmtId="0" fontId="10" fillId="0" borderId="0" xfId="691" applyFont="1" applyAlignment="1">
      <alignment horizontal="left" vertical="center" wrapText="1"/>
    </xf>
    <xf numFmtId="0" fontId="5" fillId="0" borderId="0" xfId="0" applyFont="1" applyBorder="1" applyAlignment="1">
      <alignment vertical="center"/>
    </xf>
    <xf numFmtId="0" fontId="0" fillId="0" borderId="0" xfId="0" applyFont="1" applyAlignment="1">
      <alignment vertical="center"/>
    </xf>
    <xf numFmtId="0" fontId="0" fillId="0" borderId="0" xfId="0" applyFill="1" applyAlignment="1">
      <alignment vertical="center"/>
    </xf>
    <xf numFmtId="0" fontId="0" fillId="0" borderId="0" xfId="0" applyFont="1" applyFill="1" applyAlignment="1">
      <alignment vertical="center"/>
    </xf>
    <xf numFmtId="0" fontId="11" fillId="0" borderId="0" xfId="0" applyFont="1" applyFill="1" applyBorder="1" applyAlignment="1">
      <alignment horizontal="center" vertical="center"/>
    </xf>
    <xf numFmtId="0" fontId="11" fillId="0" borderId="0" xfId="0" applyFont="1" applyBorder="1" applyAlignment="1">
      <alignment horizontal="center" vertical="center"/>
    </xf>
    <xf numFmtId="0" fontId="0" fillId="0" borderId="4" xfId="0" applyFill="1" applyBorder="1" applyAlignment="1">
      <alignment horizontal="center" vertical="center"/>
    </xf>
    <xf numFmtId="0" fontId="0" fillId="0" borderId="4" xfId="0" applyBorder="1" applyAlignment="1">
      <alignment horizontal="center" vertical="center"/>
    </xf>
    <xf numFmtId="0" fontId="0" fillId="0" borderId="4" xfId="0" applyFont="1" applyBorder="1" applyAlignment="1">
      <alignment horizontal="right" vertical="center"/>
    </xf>
    <xf numFmtId="0" fontId="12" fillId="0" borderId="1" xfId="100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NumberFormat="1" applyFont="1" applyBorder="1" applyAlignment="1">
      <alignment vertical="center" wrapText="1"/>
    </xf>
    <xf numFmtId="0" fontId="13" fillId="0" borderId="1" xfId="0" applyNumberFormat="1" applyFont="1" applyBorder="1" applyAlignment="1">
      <alignment horizontal="center" vertical="center" wrapText="1"/>
    </xf>
    <xf numFmtId="3" fontId="12" fillId="0" borderId="1" xfId="4121" applyNumberFormat="1" applyFont="1" applyFill="1" applyBorder="1" applyAlignment="1" applyProtection="1">
      <alignment vertical="center" wrapText="1"/>
    </xf>
    <xf numFmtId="0" fontId="12" fillId="0" borderId="1" xfId="1097" applyFont="1" applyFill="1" applyBorder="1" applyAlignment="1">
      <alignment vertical="center" wrapText="1"/>
    </xf>
    <xf numFmtId="194" fontId="12" fillId="0" borderId="1" xfId="0" applyNumberFormat="1" applyFont="1" applyBorder="1" applyAlignment="1">
      <alignment vertical="center" shrinkToFit="1"/>
    </xf>
    <xf numFmtId="0" fontId="0" fillId="0" borderId="0" xfId="3740" applyAlignment="1"/>
    <xf numFmtId="0" fontId="0" fillId="0" borderId="0" xfId="3740" applyFill="1" applyAlignment="1"/>
    <xf numFmtId="0" fontId="14" fillId="0" borderId="0" xfId="3740" applyNumberFormat="1" applyFont="1" applyFill="1" applyBorder="1" applyAlignment="1" applyProtection="1">
      <alignment horizontal="center" vertical="center"/>
    </xf>
    <xf numFmtId="0" fontId="0" fillId="0" borderId="0" xfId="3740" applyNumberFormat="1" applyFont="1" applyFill="1" applyBorder="1" applyAlignment="1" applyProtection="1"/>
    <xf numFmtId="0" fontId="15" fillId="0" borderId="0" xfId="4216" applyFont="1" applyFill="1">
      <alignment vertical="center"/>
    </xf>
    <xf numFmtId="0" fontId="0" fillId="0" borderId="0" xfId="4216">
      <alignment vertical="center"/>
    </xf>
    <xf numFmtId="184" fontId="0" fillId="0" borderId="0" xfId="4216" applyNumberFormat="1" applyAlignment="1">
      <alignment horizontal="right" vertical="center"/>
    </xf>
    <xf numFmtId="0" fontId="16" fillId="0" borderId="1" xfId="3740" applyNumberFormat="1" applyFont="1" applyFill="1" applyBorder="1" applyAlignment="1" applyProtection="1">
      <alignment horizontal="center" vertical="center" wrapText="1"/>
    </xf>
    <xf numFmtId="184" fontId="13" fillId="0" borderId="1" xfId="4216" applyNumberFormat="1" applyFont="1" applyFill="1" applyBorder="1" applyAlignment="1">
      <alignment horizontal="center" vertical="center" wrapText="1"/>
    </xf>
    <xf numFmtId="0" fontId="17" fillId="0" borderId="1" xfId="3740" applyNumberFormat="1" applyFont="1" applyFill="1" applyBorder="1" applyAlignment="1" applyProtection="1">
      <alignment horizontal="left" vertical="center" wrapText="1"/>
    </xf>
    <xf numFmtId="177" fontId="18" fillId="0" borderId="1" xfId="3740" applyNumberFormat="1" applyFont="1" applyFill="1" applyBorder="1" applyAlignment="1" applyProtection="1">
      <alignment vertical="center" shrinkToFit="1"/>
    </xf>
    <xf numFmtId="178" fontId="2" fillId="0" borderId="1" xfId="3300" applyNumberFormat="1" applyFont="1" applyFill="1" applyBorder="1" applyAlignment="1" applyProtection="1">
      <alignment horizontal="center" vertical="center" wrapText="1"/>
    </xf>
    <xf numFmtId="49" fontId="2" fillId="0" borderId="1" xfId="4183" applyNumberFormat="1" applyFont="1" applyBorder="1" applyAlignment="1">
      <alignment vertical="center"/>
    </xf>
    <xf numFmtId="177" fontId="2" fillId="0" borderId="1" xfId="3740" applyNumberFormat="1" applyFont="1" applyFill="1" applyBorder="1" applyAlignment="1">
      <alignment vertical="center" shrinkToFit="1"/>
    </xf>
    <xf numFmtId="177" fontId="2" fillId="0" borderId="1" xfId="3740" applyNumberFormat="1" applyFont="1" applyBorder="1" applyAlignment="1">
      <alignment vertical="center" shrinkToFit="1"/>
    </xf>
    <xf numFmtId="196" fontId="2" fillId="0" borderId="1" xfId="3740" applyNumberFormat="1" applyFont="1" applyBorder="1" applyAlignment="1">
      <alignment horizontal="center" vertical="center"/>
    </xf>
    <xf numFmtId="49" fontId="2" fillId="0" borderId="1" xfId="3076" applyNumberFormat="1" applyFont="1" applyBorder="1" applyAlignment="1">
      <alignment vertical="center"/>
    </xf>
    <xf numFmtId="49" fontId="2" fillId="0" borderId="1" xfId="3078" applyNumberFormat="1" applyFont="1" applyBorder="1" applyAlignment="1">
      <alignment vertical="center"/>
    </xf>
    <xf numFmtId="0" fontId="2" fillId="0" borderId="1" xfId="3740" applyFont="1" applyBorder="1" applyAlignment="1">
      <alignment horizontal="center" vertical="center"/>
    </xf>
    <xf numFmtId="49" fontId="2" fillId="0" borderId="1" xfId="3721" applyNumberFormat="1" applyFont="1" applyBorder="1" applyAlignment="1">
      <alignment vertical="center"/>
    </xf>
    <xf numFmtId="0" fontId="19" fillId="0" borderId="1" xfId="3740" applyNumberFormat="1" applyFont="1" applyFill="1" applyBorder="1" applyAlignment="1" applyProtection="1">
      <alignment horizontal="left" vertical="center" wrapText="1"/>
    </xf>
    <xf numFmtId="49" fontId="2" fillId="0" borderId="1" xfId="3084" applyNumberFormat="1" applyFont="1" applyBorder="1" applyAlignment="1">
      <alignment vertical="center"/>
    </xf>
    <xf numFmtId="0" fontId="18" fillId="0" borderId="1" xfId="3740" applyNumberFormat="1" applyFont="1" applyFill="1" applyBorder="1" applyAlignment="1" applyProtection="1">
      <alignment horizontal="left" vertical="center" wrapText="1"/>
    </xf>
    <xf numFmtId="49" fontId="2" fillId="0" borderId="1" xfId="3542" applyNumberFormat="1" applyFont="1" applyBorder="1" applyAlignment="1">
      <alignment vertical="center"/>
    </xf>
    <xf numFmtId="49" fontId="2" fillId="0" borderId="1" xfId="4182" applyNumberFormat="1" applyFont="1" applyBorder="1" applyAlignment="1">
      <alignment vertical="center"/>
    </xf>
    <xf numFmtId="49" fontId="2" fillId="0" borderId="1" xfId="3077" applyNumberFormat="1" applyFont="1" applyBorder="1" applyAlignment="1">
      <alignment vertical="center"/>
    </xf>
    <xf numFmtId="49" fontId="2" fillId="0" borderId="1" xfId="4179" applyNumberFormat="1" applyFont="1" applyBorder="1" applyAlignment="1">
      <alignment vertical="center"/>
    </xf>
    <xf numFmtId="49" fontId="2" fillId="0" borderId="1" xfId="3537" applyNumberFormat="1" applyFont="1" applyBorder="1" applyAlignment="1">
      <alignment vertical="center"/>
    </xf>
    <xf numFmtId="0" fontId="15" fillId="0" borderId="0" xfId="4216" applyFont="1">
      <alignment vertical="center"/>
    </xf>
    <xf numFmtId="0" fontId="0" fillId="0" borderId="0" xfId="4216" applyFill="1">
      <alignment vertical="center"/>
    </xf>
    <xf numFmtId="184" fontId="13" fillId="0" borderId="1" xfId="4216" applyNumberFormat="1" applyFont="1" applyBorder="1" applyAlignment="1">
      <alignment horizontal="center" vertical="center" wrapText="1"/>
    </xf>
    <xf numFmtId="0" fontId="12" fillId="0" borderId="1" xfId="0" applyFont="1" applyFill="1" applyBorder="1" applyAlignment="1">
      <alignment horizontal="center" vertical="center" wrapText="1"/>
    </xf>
    <xf numFmtId="49" fontId="2" fillId="2" borderId="1" xfId="4183" applyNumberFormat="1" applyFont="1" applyFill="1" applyBorder="1" applyAlignment="1">
      <alignment vertical="center"/>
    </xf>
    <xf numFmtId="196" fontId="2" fillId="0" borderId="1" xfId="44" applyNumberFormat="1" applyFont="1" applyFill="1" applyBorder="1" applyAlignment="1" applyProtection="1">
      <alignment horizontal="center" vertical="center"/>
    </xf>
    <xf numFmtId="0" fontId="18" fillId="2" borderId="1" xfId="3740" applyNumberFormat="1" applyFont="1" applyFill="1" applyBorder="1" applyAlignment="1" applyProtection="1">
      <alignment horizontal="left" vertical="center" wrapText="1"/>
    </xf>
    <xf numFmtId="177" fontId="0" fillId="0" borderId="1" xfId="3740" applyNumberFormat="1" applyFont="1" applyFill="1" applyBorder="1" applyAlignment="1">
      <alignment vertical="center" shrinkToFit="1"/>
    </xf>
    <xf numFmtId="0" fontId="0" fillId="0" borderId="1" xfId="3740" applyFont="1" applyBorder="1" applyAlignment="1">
      <alignment horizontal="center" vertical="center"/>
    </xf>
    <xf numFmtId="0" fontId="20" fillId="0" borderId="0" xfId="4216" applyFont="1" applyAlignment="1">
      <alignment horizontal="center" vertical="center"/>
    </xf>
    <xf numFmtId="0" fontId="2" fillId="0" borderId="0" xfId="4216" applyFont="1">
      <alignment vertical="center"/>
    </xf>
    <xf numFmtId="0" fontId="13" fillId="0" borderId="0" xfId="4216" applyFont="1">
      <alignment vertical="center"/>
    </xf>
    <xf numFmtId="184" fontId="0" fillId="0" borderId="0" xfId="4216" applyNumberFormat="1">
      <alignment vertical="center"/>
    </xf>
    <xf numFmtId="0" fontId="11" fillId="0" borderId="0" xfId="4216" applyFont="1" applyAlignment="1">
      <alignment horizontal="center" vertical="center"/>
    </xf>
    <xf numFmtId="0" fontId="0" fillId="0" borderId="0" xfId="4216" applyFont="1">
      <alignment vertical="center"/>
    </xf>
    <xf numFmtId="0" fontId="20" fillId="0" borderId="1" xfId="4216" applyFont="1" applyBorder="1" applyAlignment="1">
      <alignment horizontal="distributed" vertical="center" wrapText="1" indent="3"/>
    </xf>
    <xf numFmtId="177" fontId="2" fillId="0" borderId="1" xfId="0" applyNumberFormat="1" applyFont="1" applyBorder="1" applyAlignment="1">
      <alignment vertical="center" shrinkToFit="1"/>
    </xf>
    <xf numFmtId="196" fontId="2" fillId="0" borderId="1" xfId="3369" applyNumberFormat="1" applyFont="1" applyBorder="1" applyAlignment="1">
      <alignment horizontal="center" vertical="center"/>
    </xf>
    <xf numFmtId="0" fontId="19" fillId="0" borderId="1" xfId="3740" applyNumberFormat="1" applyFont="1" applyFill="1" applyBorder="1" applyAlignment="1" applyProtection="1">
      <alignment horizontal="left" vertical="center" wrapText="1" indent="1"/>
    </xf>
    <xf numFmtId="0" fontId="18" fillId="0" borderId="1" xfId="3740" applyNumberFormat="1" applyFont="1" applyFill="1" applyBorder="1" applyAlignment="1" applyProtection="1">
      <alignment horizontal="left" vertical="center" wrapText="1" indent="1"/>
    </xf>
    <xf numFmtId="177" fontId="2" fillId="0" borderId="1" xfId="4216" applyNumberFormat="1" applyFont="1" applyBorder="1" applyAlignment="1">
      <alignment vertical="center" shrinkToFit="1"/>
    </xf>
    <xf numFmtId="0" fontId="13" fillId="0" borderId="1" xfId="4216" applyFont="1" applyBorder="1" applyAlignment="1">
      <alignment horizontal="center" vertical="center"/>
    </xf>
    <xf numFmtId="0" fontId="11" fillId="0" borderId="0" xfId="4216" applyFont="1" applyFill="1" applyAlignment="1">
      <alignment horizontal="center" vertical="center"/>
    </xf>
    <xf numFmtId="0" fontId="13" fillId="0" borderId="1" xfId="4216" applyFont="1" applyBorder="1" applyAlignment="1">
      <alignment horizontal="distributed" vertical="center" wrapText="1" indent="3"/>
    </xf>
    <xf numFmtId="177" fontId="2" fillId="0" borderId="1" xfId="0" applyNumberFormat="1" applyFont="1" applyFill="1" applyBorder="1" applyAlignment="1">
      <alignment vertical="center" shrinkToFit="1"/>
    </xf>
    <xf numFmtId="177" fontId="2" fillId="0" borderId="1" xfId="4216" applyNumberFormat="1" applyFont="1" applyFill="1" applyBorder="1" applyAlignment="1">
      <alignment vertical="center" shrinkToFit="1"/>
    </xf>
    <xf numFmtId="0" fontId="17" fillId="0" borderId="1" xfId="3740" applyNumberFormat="1" applyFont="1" applyFill="1" applyBorder="1" applyAlignment="1" applyProtection="1">
      <alignment horizontal="center" vertical="center" wrapText="1"/>
    </xf>
    <xf numFmtId="0" fontId="2" fillId="0" borderId="0" xfId="4216" applyFont="1" applyFill="1">
      <alignment vertical="center"/>
    </xf>
    <xf numFmtId="184" fontId="2" fillId="0" borderId="0" xfId="4216" applyNumberFormat="1" applyFont="1">
      <alignment vertical="center"/>
    </xf>
    <xf numFmtId="0" fontId="14" fillId="0" borderId="0" xfId="2431" applyFont="1" applyAlignment="1">
      <alignment horizontal="center" vertical="center"/>
    </xf>
    <xf numFmtId="0" fontId="18" fillId="0" borderId="0" xfId="2431" applyBorder="1">
      <alignment vertical="center"/>
    </xf>
    <xf numFmtId="0" fontId="21" fillId="0" borderId="0" xfId="2431" applyFont="1" applyBorder="1" applyAlignment="1">
      <alignment vertical="center"/>
    </xf>
    <xf numFmtId="0" fontId="21" fillId="0" borderId="0" xfId="2431" applyFont="1" applyBorder="1" applyAlignment="1">
      <alignment horizontal="right" vertical="center"/>
    </xf>
    <xf numFmtId="0" fontId="22" fillId="0" borderId="1" xfId="2431" applyFont="1" applyBorder="1" applyAlignment="1">
      <alignment horizontal="center" vertical="center" wrapText="1"/>
    </xf>
    <xf numFmtId="49" fontId="7" fillId="0" borderId="1" xfId="3079" applyNumberFormat="1" applyFont="1" applyBorder="1" applyAlignment="1">
      <alignment vertical="center"/>
    </xf>
    <xf numFmtId="177" fontId="23" fillId="0" borderId="1" xfId="2431" applyNumberFormat="1" applyFont="1" applyBorder="1" applyAlignment="1">
      <alignment vertical="center" shrinkToFit="1"/>
    </xf>
    <xf numFmtId="0" fontId="23" fillId="0" borderId="1" xfId="2431" applyFont="1" applyBorder="1" applyAlignment="1">
      <alignment horizontal="center" vertical="center"/>
    </xf>
    <xf numFmtId="49" fontId="7" fillId="0" borderId="1" xfId="3079" applyNumberFormat="1" applyFont="1" applyBorder="1" applyAlignment="1">
      <alignment horizontal="left" vertical="center" indent="2"/>
    </xf>
    <xf numFmtId="196" fontId="7" fillId="0" borderId="1" xfId="44" applyNumberFormat="1" applyFont="1" applyBorder="1" applyAlignment="1">
      <alignment horizontal="center" vertical="center"/>
    </xf>
    <xf numFmtId="0" fontId="22" fillId="0" borderId="1" xfId="2431" applyFont="1" applyBorder="1" applyAlignment="1">
      <alignment horizontal="center" vertical="center"/>
    </xf>
    <xf numFmtId="0" fontId="23" fillId="0" borderId="1" xfId="2431" applyFont="1" applyBorder="1" applyAlignment="1">
      <alignment horizontal="left" vertical="center"/>
    </xf>
    <xf numFmtId="0" fontId="23" fillId="0" borderId="1" xfId="2431" applyFont="1" applyBorder="1">
      <alignment vertical="center"/>
    </xf>
    <xf numFmtId="196" fontId="23" fillId="0" borderId="1" xfId="44" applyNumberFormat="1" applyFont="1" applyFill="1" applyBorder="1" applyAlignment="1" applyProtection="1">
      <alignment horizontal="center" vertical="center"/>
    </xf>
    <xf numFmtId="0" fontId="2" fillId="0" borderId="1" xfId="5016" applyFont="1" applyFill="1" applyBorder="1" applyAlignment="1">
      <alignment vertical="center" wrapText="1"/>
    </xf>
    <xf numFmtId="194" fontId="23" fillId="0" borderId="1" xfId="2431" applyNumberFormat="1" applyFont="1" applyBorder="1" applyAlignment="1">
      <alignment vertical="center" shrinkToFit="1"/>
    </xf>
    <xf numFmtId="0" fontId="2" fillId="0" borderId="1" xfId="5013" applyFont="1" applyFill="1" applyBorder="1" applyAlignment="1">
      <alignment horizontal="left" vertical="center" wrapText="1"/>
    </xf>
    <xf numFmtId="194" fontId="0" fillId="0" borderId="1" xfId="5013" applyNumberFormat="1" applyFont="1" applyFill="1" applyBorder="1" applyAlignment="1">
      <alignment horizontal="right" vertical="center" shrinkToFit="1"/>
    </xf>
    <xf numFmtId="0" fontId="2" fillId="0" borderId="1" xfId="0" applyFont="1" applyFill="1" applyBorder="1" applyAlignment="1">
      <alignment horizontal="left" vertical="center" wrapText="1"/>
    </xf>
    <xf numFmtId="0" fontId="23" fillId="0" borderId="1" xfId="2431" applyFont="1" applyBorder="1" applyAlignment="1">
      <alignment vertical="center"/>
    </xf>
    <xf numFmtId="0" fontId="23" fillId="0" borderId="1" xfId="2431" applyFont="1" applyBorder="1" applyAlignment="1">
      <alignment horizontal="left" vertical="center" indent="2"/>
    </xf>
    <xf numFmtId="0" fontId="23" fillId="2" borderId="1" xfId="2431" applyFont="1" applyFill="1" applyBorder="1">
      <alignment vertical="center"/>
    </xf>
    <xf numFmtId="0" fontId="24" fillId="0" borderId="1" xfId="2431" applyFont="1" applyBorder="1" applyAlignment="1">
      <alignment horizontal="center" vertical="center" wrapText="1"/>
    </xf>
    <xf numFmtId="0" fontId="21" fillId="0" borderId="0" xfId="2431" applyFont="1" applyBorder="1" applyAlignment="1">
      <alignment horizontal="center" vertical="center"/>
    </xf>
    <xf numFmtId="0" fontId="2" fillId="0" borderId="1" xfId="0" applyFont="1" applyBorder="1" applyAlignment="1">
      <alignment vertical="center"/>
    </xf>
    <xf numFmtId="0" fontId="2" fillId="2" borderId="1" xfId="0" applyFont="1" applyFill="1" applyBorder="1" applyAlignment="1">
      <alignment vertical="center"/>
    </xf>
    <xf numFmtId="0" fontId="13" fillId="0" borderId="1" xfId="0" applyFont="1" applyBorder="1" applyAlignment="1">
      <alignment horizontal="center" vertical="center"/>
    </xf>
    <xf numFmtId="0" fontId="20" fillId="0" borderId="0" xfId="0" applyFont="1" applyAlignment="1">
      <alignment vertical="center"/>
    </xf>
    <xf numFmtId="0" fontId="18" fillId="0" borderId="0" xfId="2431">
      <alignment vertical="center"/>
    </xf>
    <xf numFmtId="0" fontId="24" fillId="0" borderId="1" xfId="2431" applyFont="1" applyBorder="1" applyAlignment="1">
      <alignment horizontal="center" vertical="center"/>
    </xf>
    <xf numFmtId="0" fontId="25" fillId="0" borderId="5" xfId="0" applyFont="1" applyBorder="1" applyAlignment="1">
      <alignment horizontal="left" vertical="center" wrapText="1"/>
    </xf>
    <xf numFmtId="0" fontId="18" fillId="0" borderId="0" xfId="2431" applyFont="1" applyBorder="1" applyAlignment="1">
      <alignment horizontal="center" vertical="center"/>
    </xf>
    <xf numFmtId="0" fontId="26" fillId="0" borderId="1" xfId="0" applyFont="1" applyBorder="1" applyAlignment="1">
      <alignment horizontal="center" vertical="center"/>
    </xf>
    <xf numFmtId="177" fontId="0" fillId="0" borderId="0" xfId="0" applyNumberFormat="1" applyAlignment="1">
      <alignment vertical="center"/>
    </xf>
    <xf numFmtId="0" fontId="0" fillId="2" borderId="0" xfId="0" applyFont="1" applyFill="1" applyAlignment="1">
      <alignment vertical="center"/>
    </xf>
    <xf numFmtId="177" fontId="0" fillId="2" borderId="0" xfId="0" applyNumberFormat="1" applyFont="1" applyFill="1" applyAlignment="1">
      <alignment vertical="center"/>
    </xf>
    <xf numFmtId="0" fontId="0" fillId="2" borderId="0" xfId="0" applyFill="1" applyAlignment="1">
      <alignment vertical="center"/>
    </xf>
    <xf numFmtId="0" fontId="14" fillId="2" borderId="0" xfId="2431" applyFont="1" applyFill="1" applyAlignment="1">
      <alignment horizontal="center" vertical="center"/>
    </xf>
    <xf numFmtId="177" fontId="14" fillId="2" borderId="0" xfId="2431" applyNumberFormat="1" applyFont="1" applyFill="1" applyAlignment="1">
      <alignment horizontal="center" vertical="center"/>
    </xf>
    <xf numFmtId="0" fontId="18" fillId="2" borderId="0" xfId="2431" applyFill="1" applyBorder="1">
      <alignment vertical="center"/>
    </xf>
    <xf numFmtId="177" fontId="18" fillId="2" borderId="0" xfId="2431" applyNumberFormat="1" applyFill="1" applyBorder="1">
      <alignment vertical="center"/>
    </xf>
    <xf numFmtId="0" fontId="18" fillId="2" borderId="0" xfId="2431" applyFill="1" applyBorder="1" applyAlignment="1">
      <alignment horizontal="right" vertical="center"/>
    </xf>
    <xf numFmtId="0" fontId="22" fillId="2" borderId="1" xfId="2431" applyFont="1" applyFill="1" applyBorder="1" applyAlignment="1">
      <alignment horizontal="center" vertical="center"/>
    </xf>
    <xf numFmtId="177" fontId="22" fillId="2" borderId="1" xfId="2431" applyNumberFormat="1" applyFont="1" applyFill="1" applyBorder="1" applyAlignment="1">
      <alignment horizontal="center" vertical="center"/>
    </xf>
    <xf numFmtId="0" fontId="24" fillId="2" borderId="1" xfId="2431" applyFont="1" applyFill="1" applyBorder="1" applyAlignment="1">
      <alignment horizontal="center" vertical="center"/>
    </xf>
    <xf numFmtId="0" fontId="12" fillId="2" borderId="1" xfId="0" applyFont="1" applyFill="1" applyBorder="1" applyAlignment="1">
      <alignment horizontal="center" vertical="center" wrapText="1"/>
    </xf>
    <xf numFmtId="177" fontId="23" fillId="2" borderId="1" xfId="2431" applyNumberFormat="1" applyFont="1" applyFill="1" applyBorder="1">
      <alignment vertical="center"/>
    </xf>
    <xf numFmtId="196" fontId="23" fillId="2" borderId="1" xfId="44" applyNumberFormat="1" applyFont="1" applyFill="1" applyBorder="1" applyAlignment="1" applyProtection="1">
      <alignment horizontal="center" vertical="center"/>
    </xf>
    <xf numFmtId="3" fontId="27" fillId="2" borderId="1" xfId="4121" applyNumberFormat="1" applyFont="1" applyFill="1" applyBorder="1" applyAlignment="1" applyProtection="1">
      <alignment vertical="center"/>
    </xf>
    <xf numFmtId="177" fontId="27" fillId="2" borderId="1" xfId="4121" applyNumberFormat="1" applyFont="1" applyFill="1" applyBorder="1" applyAlignment="1" applyProtection="1">
      <alignment vertical="center"/>
    </xf>
    <xf numFmtId="177" fontId="23" fillId="2" borderId="1" xfId="2431" applyNumberFormat="1" applyFont="1" applyFill="1" applyBorder="1" applyAlignment="1">
      <alignment vertical="center" shrinkToFit="1"/>
    </xf>
    <xf numFmtId="0" fontId="22" fillId="2" borderId="1" xfId="2431" applyFont="1" applyFill="1" applyBorder="1">
      <alignment vertical="center"/>
    </xf>
    <xf numFmtId="177" fontId="22" fillId="2" borderId="1" xfId="2431" applyNumberFormat="1" applyFont="1" applyFill="1" applyBorder="1">
      <alignment vertical="center"/>
    </xf>
    <xf numFmtId="0" fontId="23" fillId="2" borderId="1" xfId="2431" applyFont="1" applyFill="1" applyBorder="1" applyAlignment="1">
      <alignment horizontal="left" vertical="center" indent="2"/>
    </xf>
    <xf numFmtId="177" fontId="23" fillId="2" borderId="1" xfId="2431" applyNumberFormat="1" applyFont="1" applyFill="1" applyBorder="1" applyAlignment="1">
      <alignment horizontal="left" vertical="center" indent="2"/>
    </xf>
    <xf numFmtId="177" fontId="0" fillId="2" borderId="1" xfId="0" applyNumberFormat="1" applyFill="1" applyBorder="1" applyAlignment="1">
      <alignment vertical="center" shrinkToFit="1"/>
    </xf>
    <xf numFmtId="0" fontId="18" fillId="0" borderId="0" xfId="2431" applyFont="1" applyBorder="1" applyAlignment="1">
      <alignment horizontal="right" vertical="center"/>
    </xf>
    <xf numFmtId="0" fontId="26" fillId="0" borderId="1" xfId="1000" applyFont="1" applyFill="1" applyBorder="1" applyAlignment="1">
      <alignment horizontal="center" vertical="center" wrapText="1"/>
    </xf>
    <xf numFmtId="0" fontId="22" fillId="0" borderId="1" xfId="2431" applyFont="1" applyBorder="1" applyAlignment="1">
      <alignment horizontal="left" vertical="center"/>
    </xf>
    <xf numFmtId="177" fontId="27" fillId="0" borderId="1" xfId="0" applyNumberFormat="1" applyFont="1" applyBorder="1" applyAlignment="1">
      <alignment vertical="center" shrinkToFit="1"/>
    </xf>
    <xf numFmtId="196" fontId="27" fillId="0" borderId="1" xfId="44" applyNumberFormat="1" applyFont="1" applyBorder="1" applyAlignment="1">
      <alignment horizontal="center" vertical="center" wrapText="1"/>
    </xf>
    <xf numFmtId="3" fontId="7" fillId="0" borderId="1" xfId="4177" applyNumberFormat="1" applyFont="1" applyFill="1" applyBorder="1" applyAlignment="1" applyProtection="1">
      <alignment vertical="center"/>
    </xf>
    <xf numFmtId="0" fontId="22" fillId="0" borderId="1" xfId="2431" applyFont="1" applyBorder="1">
      <alignment vertical="center"/>
    </xf>
    <xf numFmtId="177" fontId="23" fillId="0" borderId="1" xfId="2431" applyNumberFormat="1" applyFont="1" applyBorder="1">
      <alignment vertical="center"/>
    </xf>
    <xf numFmtId="177" fontId="22" fillId="0" borderId="1" xfId="2431" applyNumberFormat="1" applyFont="1" applyBorder="1" applyAlignment="1">
      <alignment horizontal="right" vertical="center"/>
    </xf>
    <xf numFmtId="177" fontId="23" fillId="0" borderId="1" xfId="2431" applyNumberFormat="1" applyFont="1" applyBorder="1" applyAlignment="1">
      <alignment horizontal="right" vertical="center" indent="2"/>
    </xf>
    <xf numFmtId="177" fontId="23" fillId="0" borderId="1" xfId="2431" applyNumberFormat="1" applyFont="1" applyBorder="1" applyAlignment="1">
      <alignment vertical="center"/>
    </xf>
    <xf numFmtId="0" fontId="0" fillId="0" borderId="0" xfId="0" applyAlignment="1">
      <alignment horizontal="right" vertical="center"/>
    </xf>
    <xf numFmtId="0" fontId="0" fillId="0" borderId="0" xfId="0" applyFont="1" applyAlignment="1">
      <alignment horizontal="right" vertical="center"/>
    </xf>
    <xf numFmtId="0" fontId="14" fillId="0" borderId="0" xfId="2431" applyFont="1" applyAlignment="1">
      <alignment horizontal="right" vertical="center"/>
    </xf>
    <xf numFmtId="0" fontId="18" fillId="0" borderId="0" xfId="2431" applyBorder="1" applyAlignment="1">
      <alignment horizontal="right" vertical="center"/>
    </xf>
    <xf numFmtId="177" fontId="7" fillId="0" borderId="1" xfId="1000" applyNumberFormat="1" applyFont="1" applyFill="1" applyBorder="1" applyAlignment="1">
      <alignment horizontal="right" vertical="center" shrinkToFit="1"/>
    </xf>
    <xf numFmtId="177" fontId="7" fillId="0" borderId="1" xfId="1000" applyNumberFormat="1" applyFont="1" applyFill="1" applyBorder="1" applyAlignment="1">
      <alignment vertical="center" shrinkToFit="1"/>
    </xf>
    <xf numFmtId="177" fontId="7" fillId="0" borderId="1" xfId="4177" applyNumberFormat="1" applyFont="1" applyFill="1" applyBorder="1" applyAlignment="1" applyProtection="1">
      <alignment horizontal="right" vertical="center"/>
    </xf>
    <xf numFmtId="177" fontId="23" fillId="0" borderId="1" xfId="2431" applyNumberFormat="1" applyFont="1" applyBorder="1" applyAlignment="1">
      <alignment horizontal="right" vertical="center"/>
    </xf>
    <xf numFmtId="0" fontId="0" fillId="0" borderId="0" xfId="0">
      <alignment vertical="center"/>
    </xf>
    <xf numFmtId="0" fontId="0" fillId="0" borderId="0" xfId="0" applyFill="1">
      <alignment vertical="center"/>
    </xf>
    <xf numFmtId="0" fontId="0" fillId="0" borderId="0" xfId="0" applyFont="1" applyBorder="1">
      <alignment vertical="center"/>
    </xf>
    <xf numFmtId="0" fontId="0" fillId="0" borderId="0" xfId="0" applyFill="1" applyBorder="1">
      <alignment vertical="center"/>
    </xf>
    <xf numFmtId="0" fontId="0" fillId="0" borderId="0" xfId="0" applyBorder="1">
      <alignment vertical="center"/>
    </xf>
    <xf numFmtId="0" fontId="1" fillId="0" borderId="0" xfId="0" applyFont="1" applyBorder="1" applyAlignment="1">
      <alignment horizontal="center" vertical="center"/>
    </xf>
    <xf numFmtId="0" fontId="1" fillId="0" borderId="0" xfId="0" applyFont="1" applyFill="1" applyBorder="1" applyAlignment="1">
      <alignment horizontal="center" vertical="center"/>
    </xf>
    <xf numFmtId="0" fontId="0" fillId="0" borderId="0" xfId="0" applyBorder="1" applyAlignment="1">
      <alignment horizontal="right" vertical="center"/>
    </xf>
    <xf numFmtId="0" fontId="0" fillId="0" borderId="0" xfId="0" applyFill="1" applyBorder="1" applyAlignment="1">
      <alignment horizontal="right" vertical="center"/>
    </xf>
    <xf numFmtId="0" fontId="26" fillId="0" borderId="1" xfId="1857" applyFont="1" applyBorder="1" applyAlignment="1">
      <alignment horizontal="center" vertical="center"/>
    </xf>
    <xf numFmtId="0" fontId="26" fillId="0" borderId="1" xfId="0" applyFont="1" applyBorder="1" applyAlignment="1">
      <alignment horizontal="center" vertical="center" wrapText="1"/>
    </xf>
    <xf numFmtId="0" fontId="7" fillId="0" borderId="1" xfId="999" applyFont="1" applyBorder="1" applyAlignment="1">
      <alignment horizontal="center" vertical="center"/>
    </xf>
    <xf numFmtId="177" fontId="7" fillId="0" borderId="1" xfId="999" applyNumberFormat="1" applyFont="1" applyFill="1" applyBorder="1" applyAlignment="1">
      <alignment vertical="center" shrinkToFit="1"/>
    </xf>
    <xf numFmtId="0" fontId="7" fillId="0" borderId="1" xfId="999" applyFont="1" applyBorder="1" applyAlignment="1">
      <alignment vertical="center"/>
    </xf>
    <xf numFmtId="0" fontId="7" fillId="0" borderId="1" xfId="999" applyFont="1" applyBorder="1" applyAlignment="1">
      <alignment horizontal="left" vertical="center" wrapText="1"/>
    </xf>
    <xf numFmtId="0" fontId="8" fillId="0" borderId="0" xfId="0" applyFont="1">
      <alignment vertical="center"/>
    </xf>
    <xf numFmtId="0" fontId="10" fillId="0" borderId="0" xfId="0" applyFont="1" applyAlignment="1">
      <alignment horizontal="left" vertical="center" wrapText="1"/>
    </xf>
    <xf numFmtId="0" fontId="10" fillId="0" borderId="0" xfId="0"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xf>
    <xf numFmtId="0" fontId="0" fillId="0" borderId="0" xfId="793" applyAlignment="1">
      <alignment vertical="center"/>
    </xf>
    <xf numFmtId="0" fontId="11" fillId="0" borderId="0" xfId="3085" applyFont="1" applyAlignment="1">
      <alignment horizontal="center" vertical="center"/>
    </xf>
    <xf numFmtId="0" fontId="0" fillId="0" borderId="0" xfId="2393" applyAlignment="1">
      <alignment horizontal="center" vertical="center"/>
    </xf>
    <xf numFmtId="0" fontId="2" fillId="0" borderId="0" xfId="2393" applyFont="1" applyAlignment="1">
      <alignment horizontal="right" vertical="center"/>
    </xf>
    <xf numFmtId="0" fontId="13" fillId="0" borderId="1" xfId="2393" applyFont="1" applyBorder="1" applyAlignment="1">
      <alignment horizontal="center" vertical="center"/>
    </xf>
    <xf numFmtId="0" fontId="2" fillId="0" borderId="1" xfId="2393" applyFont="1" applyBorder="1" applyAlignment="1">
      <alignment horizontal="left" vertical="center"/>
    </xf>
    <xf numFmtId="0" fontId="2" fillId="0" borderId="1" xfId="2393" applyFont="1" applyBorder="1" applyAlignment="1">
      <alignment horizontal="center" vertical="center"/>
    </xf>
    <xf numFmtId="0" fontId="0" fillId="0" borderId="5" xfId="2393" applyFont="1" applyFill="1" applyBorder="1" applyAlignment="1">
      <alignment vertical="center" wrapText="1"/>
    </xf>
    <xf numFmtId="0" fontId="0" fillId="0" borderId="0" xfId="3085" applyFont="1" applyAlignment="1">
      <alignment horizontal="center" vertical="center"/>
    </xf>
    <xf numFmtId="0" fontId="26" fillId="0" borderId="1" xfId="3085" applyFont="1" applyBorder="1" applyAlignment="1">
      <alignment horizontal="center" vertical="center" wrapText="1"/>
    </xf>
    <xf numFmtId="0" fontId="26" fillId="0" borderId="1" xfId="3085" applyFont="1" applyBorder="1">
      <alignment vertical="center"/>
    </xf>
    <xf numFmtId="0" fontId="7" fillId="0" borderId="1" xfId="3085" applyFont="1" applyBorder="1" applyAlignment="1">
      <alignment horizontal="center" vertical="center"/>
    </xf>
    <xf numFmtId="0" fontId="7" fillId="0" borderId="1" xfId="3085" applyFont="1" applyBorder="1" applyAlignment="1">
      <alignment horizontal="left" vertical="center" indent="1"/>
    </xf>
    <xf numFmtId="0" fontId="7" fillId="2" borderId="1" xfId="3085" applyFont="1" applyFill="1" applyBorder="1" applyAlignment="1">
      <alignment horizontal="left" vertical="center" indent="1"/>
    </xf>
    <xf numFmtId="0" fontId="7" fillId="0" borderId="1" xfId="0" applyFont="1" applyBorder="1" applyAlignment="1">
      <alignment vertical="center"/>
    </xf>
    <xf numFmtId="0" fontId="8" fillId="0" borderId="5" xfId="0" applyFont="1" applyBorder="1" applyAlignment="1">
      <alignment horizontal="left" vertical="center" wrapText="1"/>
    </xf>
    <xf numFmtId="0" fontId="28" fillId="0" borderId="0" xfId="381" applyFont="1">
      <alignment vertical="center"/>
    </xf>
    <xf numFmtId="0" fontId="29" fillId="0" borderId="0" xfId="381">
      <alignment vertical="center"/>
    </xf>
    <xf numFmtId="177" fontId="29" fillId="0" borderId="0" xfId="381" applyNumberFormat="1" applyAlignment="1">
      <alignment horizontal="right" vertical="center"/>
    </xf>
    <xf numFmtId="179" fontId="29" fillId="0" borderId="0" xfId="381" applyNumberFormat="1" applyAlignment="1">
      <alignment horizontal="right" vertical="center"/>
    </xf>
    <xf numFmtId="0" fontId="21" fillId="0" borderId="0" xfId="381" applyFont="1">
      <alignment vertical="center"/>
    </xf>
    <xf numFmtId="177" fontId="21" fillId="0" borderId="0" xfId="381" applyNumberFormat="1" applyFont="1" applyAlignment="1">
      <alignment horizontal="right" vertical="center"/>
    </xf>
    <xf numFmtId="179" fontId="21" fillId="0" borderId="0" xfId="381" applyNumberFormat="1" applyFont="1" applyAlignment="1">
      <alignment horizontal="right" vertical="center"/>
    </xf>
    <xf numFmtId="0" fontId="14" fillId="0" borderId="0" xfId="381" applyFont="1" applyAlignment="1">
      <alignment horizontal="center" vertical="center"/>
    </xf>
    <xf numFmtId="177" fontId="14" fillId="0" borderId="0" xfId="381" applyNumberFormat="1" applyFont="1" applyAlignment="1">
      <alignment horizontal="right" vertical="center"/>
    </xf>
    <xf numFmtId="179" fontId="14" fillId="0" borderId="0" xfId="381" applyNumberFormat="1" applyFont="1" applyAlignment="1">
      <alignment horizontal="right" vertical="center"/>
    </xf>
    <xf numFmtId="0" fontId="29" fillId="0" borderId="0" xfId="381" applyAlignment="1">
      <alignment horizontal="left" vertical="center" wrapText="1"/>
    </xf>
    <xf numFmtId="177" fontId="29" fillId="0" borderId="0" xfId="381" applyNumberFormat="1" applyAlignment="1">
      <alignment horizontal="right" vertical="center" wrapText="1"/>
    </xf>
    <xf numFmtId="179" fontId="29" fillId="0" borderId="0" xfId="381" applyNumberFormat="1" applyAlignment="1">
      <alignment horizontal="right" vertical="center" wrapText="1"/>
    </xf>
    <xf numFmtId="0" fontId="21" fillId="0" borderId="0" xfId="381" applyFont="1" applyAlignment="1">
      <alignment horizontal="right" vertical="center"/>
    </xf>
    <xf numFmtId="0" fontId="22" fillId="0" borderId="1" xfId="381" applyFont="1" applyFill="1" applyBorder="1" applyAlignment="1">
      <alignment horizontal="center" vertical="center" wrapText="1"/>
    </xf>
    <xf numFmtId="177" fontId="22" fillId="0" borderId="1" xfId="381" applyNumberFormat="1" applyFont="1" applyFill="1" applyBorder="1" applyAlignment="1">
      <alignment horizontal="right" vertical="center" wrapText="1"/>
    </xf>
    <xf numFmtId="179" fontId="26" fillId="0" borderId="1" xfId="1000" applyNumberFormat="1" applyFont="1" applyFill="1" applyBorder="1" applyAlignment="1">
      <alignment horizontal="right" vertical="center" wrapText="1"/>
    </xf>
    <xf numFmtId="179" fontId="22" fillId="0" borderId="1" xfId="381" applyNumberFormat="1" applyFont="1" applyFill="1" applyBorder="1" applyAlignment="1">
      <alignment horizontal="right" vertical="center" wrapText="1"/>
    </xf>
    <xf numFmtId="196" fontId="26" fillId="0" borderId="1" xfId="44" applyNumberFormat="1" applyFont="1" applyBorder="1" applyAlignment="1">
      <alignment horizontal="center" vertical="center" wrapText="1"/>
    </xf>
    <xf numFmtId="49" fontId="26" fillId="0" borderId="1" xfId="2400" applyNumberFormat="1" applyFont="1" applyBorder="1" applyAlignment="1">
      <alignment horizontal="left" vertical="center" wrapText="1"/>
    </xf>
    <xf numFmtId="177" fontId="26" fillId="0" borderId="1" xfId="2400" applyNumberFormat="1" applyFont="1" applyBorder="1" applyAlignment="1">
      <alignment horizontal="right" vertical="center" wrapText="1"/>
    </xf>
    <xf numFmtId="179" fontId="26" fillId="0" borderId="1" xfId="2400" applyNumberFormat="1" applyFont="1" applyBorder="1" applyAlignment="1">
      <alignment horizontal="right" vertical="center" wrapText="1"/>
    </xf>
    <xf numFmtId="49" fontId="7" fillId="0" borderId="1" xfId="2400" applyNumberFormat="1" applyFont="1" applyBorder="1" applyAlignment="1">
      <alignment horizontal="left" vertical="center" wrapText="1"/>
    </xf>
    <xf numFmtId="177" fontId="7" fillId="0" borderId="1" xfId="2400" applyNumberFormat="1" applyFont="1" applyBorder="1" applyAlignment="1">
      <alignment horizontal="right" vertical="center" wrapText="1"/>
    </xf>
    <xf numFmtId="179" fontId="7" fillId="0" borderId="1" xfId="2400" applyNumberFormat="1" applyFont="1" applyBorder="1" applyAlignment="1">
      <alignment horizontal="right" vertical="center" wrapText="1"/>
    </xf>
    <xf numFmtId="177" fontId="20" fillId="0" borderId="1" xfId="0" applyNumberFormat="1" applyFont="1" applyFill="1" applyBorder="1" applyAlignment="1">
      <alignment horizontal="right" vertical="center" shrinkToFit="1"/>
    </xf>
    <xf numFmtId="177" fontId="0" fillId="0" borderId="1" xfId="0" applyNumberFormat="1" applyFont="1" applyFill="1" applyBorder="1" applyAlignment="1">
      <alignment horizontal="right" vertical="center" shrinkToFit="1"/>
    </xf>
    <xf numFmtId="179" fontId="0" fillId="0" borderId="1" xfId="0" applyNumberFormat="1" applyFont="1" applyFill="1" applyBorder="1" applyAlignment="1">
      <alignment horizontal="right" vertical="center" shrinkToFit="1"/>
    </xf>
    <xf numFmtId="0" fontId="30" fillId="0" borderId="0" xfId="381" applyFont="1">
      <alignment vertical="center"/>
    </xf>
    <xf numFmtId="177" fontId="30" fillId="0" borderId="0" xfId="381" applyNumberFormat="1" applyFont="1" applyAlignment="1">
      <alignment horizontal="right" vertical="center"/>
    </xf>
    <xf numFmtId="179" fontId="30" fillId="0" borderId="0" xfId="381" applyNumberFormat="1" applyFont="1" applyAlignment="1">
      <alignment horizontal="right" vertical="center"/>
    </xf>
    <xf numFmtId="0" fontId="31" fillId="0" borderId="0" xfId="381" applyFont="1">
      <alignment vertical="center"/>
    </xf>
    <xf numFmtId="0" fontId="29" fillId="0" borderId="0" xfId="3114" applyFill="1" applyAlignment="1">
      <alignment vertical="center"/>
    </xf>
    <xf numFmtId="0" fontId="29" fillId="0" borderId="0" xfId="3114" applyAlignment="1">
      <alignment vertical="center"/>
    </xf>
    <xf numFmtId="0" fontId="29" fillId="0" borderId="0" xfId="3114" applyAlignment="1">
      <alignment horizontal="center" vertical="center"/>
    </xf>
    <xf numFmtId="0" fontId="21" fillId="0" borderId="0" xfId="3114" applyFont="1" applyAlignment="1">
      <alignment vertical="center"/>
    </xf>
    <xf numFmtId="0" fontId="21" fillId="0" borderId="0" xfId="3114" applyFont="1" applyAlignment="1">
      <alignment horizontal="center" vertical="center"/>
    </xf>
    <xf numFmtId="0" fontId="14" fillId="0" borderId="0" xfId="3114" applyFont="1" applyAlignment="1">
      <alignment horizontal="center" vertical="center"/>
    </xf>
    <xf numFmtId="0" fontId="32" fillId="0" borderId="0" xfId="0" applyFont="1" applyAlignment="1">
      <alignment horizontal="right" vertical="center"/>
    </xf>
    <xf numFmtId="0" fontId="22" fillId="0" borderId="1" xfId="3114" applyFont="1" applyFill="1" applyBorder="1" applyAlignment="1">
      <alignment horizontal="center" vertical="center"/>
    </xf>
    <xf numFmtId="177" fontId="22" fillId="0" borderId="1" xfId="3114" applyNumberFormat="1" applyFont="1" applyFill="1" applyBorder="1" applyAlignment="1">
      <alignment horizontal="right" vertical="center"/>
    </xf>
    <xf numFmtId="0" fontId="23" fillId="0" borderId="1" xfId="3704" applyFont="1" applyFill="1" applyBorder="1" applyAlignment="1">
      <alignment horizontal="left" vertical="center"/>
    </xf>
    <xf numFmtId="177" fontId="23" fillId="0" borderId="1" xfId="3704" applyNumberFormat="1" applyFont="1" applyFill="1" applyBorder="1" applyAlignment="1">
      <alignment horizontal="right" vertical="center"/>
    </xf>
    <xf numFmtId="0" fontId="29" fillId="0" borderId="0" xfId="3114" applyFont="1" applyAlignment="1">
      <alignment vertical="center"/>
    </xf>
    <xf numFmtId="195" fontId="0" fillId="0" borderId="0" xfId="0" applyNumberFormat="1" applyAlignment="1">
      <alignment horizontal="right" vertical="center"/>
    </xf>
    <xf numFmtId="0" fontId="0" fillId="0" borderId="0" xfId="1000" applyFont="1" applyAlignment="1">
      <alignment vertical="center"/>
    </xf>
    <xf numFmtId="195" fontId="0" fillId="0" borderId="0" xfId="1000" applyNumberFormat="1" applyFont="1" applyAlignment="1">
      <alignment horizontal="right" vertical="center"/>
    </xf>
    <xf numFmtId="0" fontId="11" fillId="0" borderId="0" xfId="1000" applyFont="1" applyFill="1" applyAlignment="1">
      <alignment horizontal="center" vertical="center"/>
    </xf>
    <xf numFmtId="195" fontId="11" fillId="0" borderId="0" xfId="1000" applyNumberFormat="1" applyFont="1" applyFill="1" applyAlignment="1">
      <alignment horizontal="right" vertical="center"/>
    </xf>
    <xf numFmtId="0" fontId="33" fillId="0" borderId="0" xfId="1000" applyFont="1" applyFill="1" applyAlignment="1">
      <alignment vertical="center"/>
    </xf>
    <xf numFmtId="195" fontId="33" fillId="0" borderId="0" xfId="1000" applyNumberFormat="1" applyFont="1" applyFill="1" applyAlignment="1">
      <alignment horizontal="right" vertical="center"/>
    </xf>
    <xf numFmtId="195" fontId="12" fillId="0" borderId="2" xfId="1000" applyNumberFormat="1" applyFont="1" applyFill="1" applyBorder="1" applyAlignment="1">
      <alignment horizontal="center" vertical="center" wrapText="1"/>
    </xf>
    <xf numFmtId="3" fontId="12" fillId="0" borderId="1" xfId="4121" applyNumberFormat="1" applyFont="1" applyFill="1" applyBorder="1" applyAlignment="1" applyProtection="1">
      <alignment vertical="center"/>
    </xf>
    <xf numFmtId="195" fontId="12" fillId="0" borderId="1" xfId="4121" applyNumberFormat="1" applyFont="1" applyFill="1" applyBorder="1" applyAlignment="1" applyProtection="1">
      <alignment horizontal="right" vertical="center"/>
    </xf>
    <xf numFmtId="195" fontId="27" fillId="2" borderId="1" xfId="4121" applyNumberFormat="1" applyFont="1" applyFill="1" applyBorder="1" applyAlignment="1" applyProtection="1">
      <alignment horizontal="right" vertical="center"/>
    </xf>
    <xf numFmtId="196" fontId="27" fillId="2" borderId="1" xfId="44" applyNumberFormat="1" applyFont="1" applyFill="1" applyBorder="1" applyAlignment="1">
      <alignment horizontal="center" vertical="center" wrapText="1"/>
    </xf>
    <xf numFmtId="195" fontId="34" fillId="2" borderId="0" xfId="0" applyNumberFormat="1" applyFont="1" applyFill="1" applyAlignment="1">
      <alignment vertical="center"/>
    </xf>
    <xf numFmtId="195" fontId="34" fillId="2" borderId="1" xfId="0" applyNumberFormat="1" applyFont="1" applyFill="1" applyBorder="1" applyAlignment="1">
      <alignment vertical="center"/>
    </xf>
    <xf numFmtId="3" fontId="12" fillId="2" borderId="1" xfId="4121" applyNumberFormat="1" applyFont="1" applyFill="1" applyBorder="1" applyAlignment="1" applyProtection="1">
      <alignment vertical="center"/>
    </xf>
    <xf numFmtId="195" fontId="12" fillId="2" borderId="1" xfId="4121" applyNumberFormat="1" applyFont="1" applyFill="1" applyBorder="1" applyAlignment="1" applyProtection="1">
      <alignment horizontal="right" vertical="center"/>
    </xf>
    <xf numFmtId="0" fontId="7" fillId="2" borderId="3" xfId="0" applyNumberFormat="1" applyFont="1" applyFill="1" applyBorder="1" applyAlignment="1" applyProtection="1">
      <alignment vertical="center"/>
      <protection locked="0"/>
    </xf>
    <xf numFmtId="195" fontId="7" fillId="2" borderId="3" xfId="0" applyNumberFormat="1" applyFont="1" applyFill="1" applyBorder="1" applyAlignment="1" applyProtection="1">
      <alignment horizontal="right" vertical="center"/>
      <protection locked="0"/>
    </xf>
    <xf numFmtId="0" fontId="7" fillId="2" borderId="1" xfId="0" applyNumberFormat="1" applyFont="1" applyFill="1" applyBorder="1" applyAlignment="1" applyProtection="1">
      <alignment vertical="center"/>
      <protection locked="0"/>
    </xf>
    <xf numFmtId="195" fontId="7" fillId="2" borderId="1" xfId="0" applyNumberFormat="1" applyFont="1" applyFill="1" applyBorder="1" applyAlignment="1" applyProtection="1">
      <alignment horizontal="right" vertical="center"/>
      <protection locked="0"/>
    </xf>
    <xf numFmtId="0" fontId="12" fillId="2" borderId="1" xfId="1097" applyFont="1" applyFill="1" applyBorder="1" applyAlignment="1">
      <alignment horizontal="center" vertical="center"/>
    </xf>
    <xf numFmtId="195" fontId="12" fillId="2" borderId="1" xfId="1097" applyNumberFormat="1" applyFont="1" applyFill="1" applyBorder="1" applyAlignment="1">
      <alignment horizontal="right" vertical="center"/>
    </xf>
    <xf numFmtId="1" fontId="12" fillId="2" borderId="1" xfId="1097" applyNumberFormat="1" applyFont="1" applyFill="1" applyBorder="1" applyAlignment="1" applyProtection="1">
      <alignment vertical="center"/>
      <protection locked="0"/>
    </xf>
    <xf numFmtId="195" fontId="12" fillId="2" borderId="1" xfId="1097" applyNumberFormat="1" applyFont="1" applyFill="1" applyBorder="1" applyAlignment="1" applyProtection="1">
      <alignment horizontal="right" vertical="center"/>
      <protection locked="0"/>
    </xf>
    <xf numFmtId="1" fontId="27" fillId="2" borderId="1" xfId="1097" applyNumberFormat="1" applyFont="1" applyFill="1" applyBorder="1" applyAlignment="1" applyProtection="1">
      <alignment horizontal="left" vertical="center"/>
      <protection locked="0"/>
    </xf>
    <xf numFmtId="195" fontId="27" fillId="2" borderId="1" xfId="1097" applyNumberFormat="1" applyFont="1" applyFill="1" applyBorder="1" applyAlignment="1" applyProtection="1">
      <alignment horizontal="right" vertical="center"/>
      <protection locked="0"/>
    </xf>
    <xf numFmtId="1" fontId="27" fillId="2" borderId="1" xfId="1097" applyNumberFormat="1" applyFont="1" applyFill="1" applyBorder="1" applyAlignment="1" applyProtection="1">
      <alignment vertical="center"/>
      <protection locked="0"/>
    </xf>
    <xf numFmtId="0" fontId="27" fillId="2" borderId="1" xfId="0" applyFont="1" applyFill="1" applyBorder="1" applyAlignment="1">
      <alignment vertical="center"/>
    </xf>
    <xf numFmtId="195" fontId="27" fillId="2" borderId="1" xfId="0" applyNumberFormat="1" applyFont="1" applyFill="1" applyBorder="1" applyAlignment="1">
      <alignment horizontal="right" vertical="center"/>
    </xf>
    <xf numFmtId="0" fontId="27" fillId="2" borderId="1" xfId="1097" applyNumberFormat="1" applyFont="1" applyFill="1" applyBorder="1" applyAlignment="1" applyProtection="1">
      <alignment vertical="center"/>
      <protection locked="0"/>
    </xf>
    <xf numFmtId="0" fontId="27" fillId="2" borderId="1" xfId="1097" applyFont="1" applyFill="1" applyBorder="1" applyAlignment="1">
      <alignment vertical="center"/>
    </xf>
    <xf numFmtId="195" fontId="27" fillId="2" borderId="1" xfId="1097" applyNumberFormat="1" applyFont="1" applyFill="1" applyBorder="1" applyAlignment="1">
      <alignment horizontal="right" vertical="center"/>
    </xf>
    <xf numFmtId="195" fontId="10" fillId="0" borderId="0" xfId="0" applyNumberFormat="1" applyFont="1" applyAlignment="1">
      <alignment horizontal="right" vertical="center" wrapText="1"/>
    </xf>
    <xf numFmtId="0" fontId="0" fillId="0" borderId="0" xfId="1000" applyAlignment="1">
      <alignment vertical="center"/>
    </xf>
    <xf numFmtId="0" fontId="26" fillId="0" borderId="2" xfId="1000" applyFont="1" applyFill="1" applyBorder="1" applyAlignment="1">
      <alignment horizontal="center" vertical="center" wrapText="1"/>
    </xf>
    <xf numFmtId="0" fontId="22" fillId="2" borderId="2" xfId="2431" applyFont="1" applyFill="1" applyBorder="1" applyAlignment="1">
      <alignment vertical="center"/>
    </xf>
    <xf numFmtId="177" fontId="7" fillId="2" borderId="1" xfId="1000" applyNumberFormat="1" applyFont="1" applyFill="1" applyBorder="1" applyAlignment="1">
      <alignment vertical="center" shrinkToFit="1"/>
    </xf>
    <xf numFmtId="196" fontId="7" fillId="2" borderId="1" xfId="44" applyNumberFormat="1" applyFont="1" applyFill="1" applyBorder="1" applyAlignment="1">
      <alignment horizontal="center" vertical="center" wrapText="1"/>
    </xf>
    <xf numFmtId="0" fontId="23" fillId="2" borderId="2" xfId="2431" applyFont="1" applyFill="1" applyBorder="1" applyAlignment="1">
      <alignment vertical="center"/>
    </xf>
    <xf numFmtId="177" fontId="7" fillId="2" borderId="1" xfId="0" applyNumberFormat="1" applyFont="1" applyFill="1" applyBorder="1" applyAlignment="1">
      <alignment vertical="center" shrinkToFit="1"/>
    </xf>
    <xf numFmtId="0" fontId="35" fillId="2" borderId="2" xfId="1000" applyFont="1" applyFill="1" applyBorder="1" applyAlignment="1">
      <alignment horizontal="center" vertical="center"/>
    </xf>
    <xf numFmtId="1" fontId="26" fillId="2" borderId="2" xfId="1000" applyNumberFormat="1" applyFont="1" applyFill="1" applyBorder="1" applyAlignment="1" applyProtection="1">
      <alignment vertical="center"/>
      <protection locked="0"/>
    </xf>
    <xf numFmtId="1" fontId="7" fillId="2" borderId="2" xfId="1000" applyNumberFormat="1" applyFont="1" applyFill="1" applyBorder="1" applyAlignment="1" applyProtection="1">
      <alignment horizontal="left" vertical="center"/>
      <protection locked="0"/>
    </xf>
    <xf numFmtId="0" fontId="7" fillId="2" borderId="2" xfId="1000" applyFont="1" applyFill="1" applyBorder="1" applyAlignment="1">
      <alignment horizontal="left" vertical="center"/>
    </xf>
    <xf numFmtId="1" fontId="7" fillId="2" borderId="2" xfId="1000" applyNumberFormat="1" applyFont="1" applyFill="1" applyBorder="1" applyAlignment="1" applyProtection="1">
      <alignment vertical="center"/>
      <protection locked="0"/>
    </xf>
    <xf numFmtId="0" fontId="7" fillId="2" borderId="2" xfId="1000" applyFont="1" applyFill="1" applyBorder="1" applyAlignment="1">
      <alignment vertical="center"/>
    </xf>
    <xf numFmtId="0" fontId="0" fillId="0" borderId="0" xfId="1000" applyFont="1" applyFill="1" applyAlignment="1">
      <alignment vertical="center"/>
    </xf>
    <xf numFmtId="3" fontId="27" fillId="0" borderId="1" xfId="4121" applyNumberFormat="1" applyFont="1" applyFill="1" applyBorder="1" applyAlignment="1" applyProtection="1">
      <alignment vertical="center"/>
    </xf>
    <xf numFmtId="0" fontId="12" fillId="0" borderId="1" xfId="1097" applyFont="1" applyFill="1" applyBorder="1" applyAlignment="1">
      <alignment horizontal="center" vertical="center"/>
    </xf>
    <xf numFmtId="1" fontId="12" fillId="0" borderId="1" xfId="1097" applyNumberFormat="1" applyFont="1" applyFill="1" applyBorder="1" applyAlignment="1" applyProtection="1">
      <alignment vertical="center"/>
      <protection locked="0"/>
    </xf>
    <xf numFmtId="1" fontId="27" fillId="0" borderId="1" xfId="1097" applyNumberFormat="1" applyFont="1" applyFill="1" applyBorder="1" applyAlignment="1" applyProtection="1">
      <alignment vertical="center"/>
      <protection locked="0"/>
    </xf>
    <xf numFmtId="1" fontId="27" fillId="0" borderId="1" xfId="1097" applyNumberFormat="1" applyFont="1" applyFill="1" applyBorder="1" applyAlignment="1" applyProtection="1">
      <alignment horizontal="left" vertical="center"/>
      <protection locked="0"/>
    </xf>
    <xf numFmtId="1" fontId="27" fillId="0" borderId="1" xfId="1097" applyNumberFormat="1" applyFont="1" applyFill="1" applyBorder="1" applyAlignment="1" applyProtection="1">
      <alignment horizontal="right" vertical="center"/>
      <protection locked="0"/>
    </xf>
    <xf numFmtId="0" fontId="27" fillId="0" borderId="1" xfId="0" applyFont="1" applyBorder="1" applyAlignment="1">
      <alignment vertical="center"/>
    </xf>
    <xf numFmtId="0" fontId="27" fillId="0" borderId="1" xfId="1097" applyNumberFormat="1" applyFont="1" applyFill="1" applyBorder="1" applyAlignment="1" applyProtection="1">
      <alignment vertical="center"/>
      <protection locked="0"/>
    </xf>
    <xf numFmtId="0" fontId="27" fillId="0" borderId="1" xfId="1097" applyFont="1" applyFill="1" applyBorder="1" applyAlignment="1">
      <alignment vertical="center"/>
    </xf>
    <xf numFmtId="177" fontId="27" fillId="0" borderId="1" xfId="1097" applyNumberFormat="1" applyFont="1" applyFill="1" applyBorder="1" applyAlignment="1">
      <alignment vertical="center" shrinkToFit="1"/>
    </xf>
    <xf numFmtId="0" fontId="20" fillId="0" borderId="0" xfId="0" applyFont="1" applyFill="1" applyAlignment="1">
      <alignment vertical="center"/>
    </xf>
    <xf numFmtId="177" fontId="0" fillId="0" borderId="0" xfId="0" applyNumberFormat="1" applyFill="1" applyAlignment="1">
      <alignment horizontal="right" vertical="center"/>
    </xf>
    <xf numFmtId="177" fontId="0" fillId="0" borderId="0" xfId="1000" applyNumberFormat="1" applyFont="1" applyFill="1" applyAlignment="1">
      <alignment horizontal="right" vertical="center"/>
    </xf>
    <xf numFmtId="177" fontId="11" fillId="0" borderId="0" xfId="1000" applyNumberFormat="1" applyFont="1" applyFill="1" applyAlignment="1">
      <alignment horizontal="right" vertical="center"/>
    </xf>
    <xf numFmtId="177" fontId="33" fillId="0" borderId="0" xfId="1000" applyNumberFormat="1" applyFont="1" applyFill="1" applyAlignment="1">
      <alignment horizontal="right" vertical="center"/>
    </xf>
    <xf numFmtId="0" fontId="32" fillId="0" borderId="0" xfId="0" applyFont="1" applyFill="1" applyAlignment="1">
      <alignment horizontal="right" vertical="center"/>
    </xf>
    <xf numFmtId="0" fontId="26" fillId="2" borderId="2" xfId="1000" applyFont="1" applyFill="1" applyBorder="1" applyAlignment="1">
      <alignment horizontal="center" vertical="center" wrapText="1"/>
    </xf>
    <xf numFmtId="177" fontId="26" fillId="2" borderId="2" xfId="1000" applyNumberFormat="1" applyFont="1" applyFill="1" applyBorder="1" applyAlignment="1">
      <alignment horizontal="right" vertical="center" wrapText="1"/>
    </xf>
    <xf numFmtId="0" fontId="26" fillId="2" borderId="1" xfId="0" applyFont="1" applyFill="1" applyBorder="1" applyAlignment="1">
      <alignment horizontal="center" vertical="center" wrapText="1"/>
    </xf>
    <xf numFmtId="177" fontId="7" fillId="2" borderId="1" xfId="1000" applyNumberFormat="1" applyFont="1" applyFill="1" applyBorder="1" applyAlignment="1">
      <alignment horizontal="right" vertical="center" shrinkToFit="1"/>
    </xf>
    <xf numFmtId="177" fontId="23" fillId="2" borderId="2" xfId="2431" applyNumberFormat="1" applyFont="1" applyFill="1" applyBorder="1" applyAlignment="1">
      <alignment horizontal="right" vertical="center"/>
    </xf>
    <xf numFmtId="0" fontId="36" fillId="2" borderId="2" xfId="1000" applyFont="1" applyFill="1" applyBorder="1" applyAlignment="1">
      <alignment horizontal="center" vertical="center"/>
    </xf>
    <xf numFmtId="177" fontId="26" fillId="2" borderId="1" xfId="1000" applyNumberFormat="1" applyFont="1" applyFill="1" applyBorder="1" applyAlignment="1">
      <alignment horizontal="right" vertical="center" shrinkToFit="1"/>
    </xf>
    <xf numFmtId="177" fontId="26" fillId="2" borderId="1" xfId="1000" applyNumberFormat="1" applyFont="1" applyFill="1" applyBorder="1" applyAlignment="1">
      <alignment vertical="center" shrinkToFit="1"/>
    </xf>
    <xf numFmtId="177" fontId="26" fillId="2" borderId="2" xfId="1000" applyNumberFormat="1" applyFont="1" applyFill="1" applyBorder="1" applyAlignment="1" applyProtection="1">
      <alignment horizontal="right" vertical="center"/>
      <protection locked="0"/>
    </xf>
    <xf numFmtId="177" fontId="26" fillId="2" borderId="1" xfId="0" applyNumberFormat="1" applyFont="1" applyFill="1" applyBorder="1" applyAlignment="1">
      <alignment vertical="center" shrinkToFit="1"/>
    </xf>
    <xf numFmtId="177" fontId="7" fillId="2" borderId="2" xfId="1000" applyNumberFormat="1" applyFont="1" applyFill="1" applyBorder="1" applyAlignment="1" applyProtection="1">
      <alignment horizontal="right" vertical="center"/>
      <protection locked="0"/>
    </xf>
    <xf numFmtId="177" fontId="7" fillId="2" borderId="2" xfId="1000" applyNumberFormat="1" applyFont="1" applyFill="1" applyBorder="1" applyAlignment="1">
      <alignment horizontal="right" vertical="center"/>
    </xf>
    <xf numFmtId="0" fontId="0" fillId="0" borderId="0" xfId="1000" applyFill="1" applyAlignment="1">
      <alignment vertical="center"/>
    </xf>
    <xf numFmtId="177" fontId="0" fillId="0" borderId="0" xfId="1000" applyNumberFormat="1" applyFill="1" applyAlignment="1">
      <alignment horizontal="right" vertical="center"/>
    </xf>
    <xf numFmtId="0" fontId="33" fillId="0" borderId="0" xfId="4215" applyNumberFormat="1" applyFont="1" applyAlignment="1">
      <alignment vertical="center"/>
    </xf>
    <xf numFmtId="0" fontId="37" fillId="0" borderId="0" xfId="4215" applyNumberFormat="1" applyFont="1" applyAlignment="1">
      <alignment vertical="center"/>
    </xf>
    <xf numFmtId="0" fontId="0" fillId="0" borderId="0" xfId="4215" applyNumberFormat="1" applyFont="1" applyAlignment="1">
      <alignment horizontal="center" vertical="center"/>
    </xf>
    <xf numFmtId="0" fontId="0" fillId="0" borderId="0" xfId="4215" applyNumberFormat="1" applyFont="1" applyAlignment="1">
      <alignment vertical="center"/>
    </xf>
    <xf numFmtId="0" fontId="0" fillId="0" borderId="0" xfId="4215" applyNumberFormat="1" applyFont="1" applyAlignment="1">
      <alignment horizontal="left" vertical="center"/>
    </xf>
    <xf numFmtId="0" fontId="38" fillId="0" borderId="0" xfId="4215" applyNumberFormat="1" applyFont="1" applyAlignment="1">
      <alignment horizontal="center" vertical="center"/>
    </xf>
    <xf numFmtId="0" fontId="20" fillId="0" borderId="0" xfId="4215" applyNumberFormat="1" applyFont="1" applyAlignment="1">
      <alignment horizontal="center" vertical="center"/>
    </xf>
    <xf numFmtId="0" fontId="39" fillId="0" borderId="1" xfId="4215" applyNumberFormat="1" applyFont="1" applyFill="1" applyBorder="1" applyAlignment="1">
      <alignment horizontal="left" vertical="center"/>
    </xf>
    <xf numFmtId="0" fontId="40" fillId="0" borderId="1" xfId="4215" applyNumberFormat="1" applyFont="1" applyFill="1" applyBorder="1" applyAlignment="1">
      <alignment horizontal="center" vertical="center"/>
    </xf>
    <xf numFmtId="0" fontId="40" fillId="0" borderId="1" xfId="4215" applyNumberFormat="1" applyFont="1" applyFill="1" applyBorder="1" applyAlignment="1">
      <alignment vertical="center"/>
    </xf>
    <xf numFmtId="0" fontId="41" fillId="0" borderId="1" xfId="4215" applyNumberFormat="1" applyFont="1" applyFill="1" applyBorder="1" applyAlignment="1">
      <alignment vertical="center"/>
    </xf>
  </cellXfs>
  <cellStyles count="5017">
    <cellStyle name="常规" xfId="0" builtinId="0"/>
    <cellStyle name="货币[0]" xfId="1" builtinId="7"/>
    <cellStyle name="常规 39" xfId="2"/>
    <cellStyle name="常规 44" xfId="3"/>
    <cellStyle name="货币" xfId="4" builtinId="4"/>
    <cellStyle name="强调文字颜色 2 3 2" xfId="5"/>
    <cellStyle name="常规 2 2 2 5 3 2" xfId="6"/>
    <cellStyle name="输入" xfId="7" builtinId="20"/>
    <cellStyle name="?鹎%U龡&amp;H齲_x0001_C铣_x0014__x0007__x0001__x0001_ 2 2 2 2 3_2015财政决算公开" xfId="8"/>
    <cellStyle name="20% - 强调文字颜色 3" xfId="9" builtinId="38"/>
    <cellStyle name="20% - 强调文字颜色 6 3 2 2_2015财政决算公开" xfId="10"/>
    <cellStyle name="强调文字颜色 5 4 2 2 2" xfId="11"/>
    <cellStyle name="?鹎%U龡&amp;H齲_x0001_C铣_x0014__x0007__x0001__x0001_ 2 2 3 4_2015财政决算公开" xfId="12"/>
    <cellStyle name="常规 15 4 2" xfId="13"/>
    <cellStyle name="千位分隔[0]" xfId="14" builtinId="6"/>
    <cellStyle name="40% - 强调文字颜色 2 2 3 2 2" xfId="15"/>
    <cellStyle name="常规 3 4 3" xfId="16"/>
    <cellStyle name="?鹎%U龡&amp;H齲_x0001_C铣_x0014__x0007__x0001__x0001_ 2 2 3 2 2" xfId="17"/>
    <cellStyle name="60% - 强调文字颜色 1 3 5" xfId="18"/>
    <cellStyle name="常规 26 2" xfId="19"/>
    <cellStyle name="常规 31 2" xfId="20"/>
    <cellStyle name="40% - 强调文字颜色 3 3 3 2" xfId="21"/>
    <cellStyle name="40% - 强调文字颜色 3" xfId="22" builtinId="39"/>
    <cellStyle name="?鹎%U龡&amp;H齲_x0001_C铣_x0014__x0007__x0001__x0001_ 3" xfId="23"/>
    <cellStyle name="?鹎%U龡&amp;H齲_x0001_C铣_x0014__x0007__x0001__x0001_ 3 3 3 2" xfId="24"/>
    <cellStyle name="?鹎%U龡&amp;H齲_x0001_C铣_x0014__x0007__x0001__x0001_ 4 3 4" xfId="25"/>
    <cellStyle name="标题 5 6" xfId="26"/>
    <cellStyle name="?鹎%U龡&amp;H齲_x0001_C铣_x0014__x0007__x0001__x0001_ 2 5 2 2" xfId="27"/>
    <cellStyle name="差" xfId="28" builtinId="27"/>
    <cellStyle name="20% - 强调文字颜色 2 2 3_2015财政决算公开" xfId="29"/>
    <cellStyle name="?鹎%U龡&amp;H齲_x0001_C铣_x0014__x0007__x0001__x0001_ 3 2 2 6_2015财政决算公开" xfId="30"/>
    <cellStyle name="40% - 强调文字颜色 2 5 2 2" xfId="31"/>
    <cellStyle name="20% - 强调文字颜色 3 6 2 2" xfId="32"/>
    <cellStyle name="常规 7 3" xfId="33"/>
    <cellStyle name="千位分隔" xfId="34" builtinId="3"/>
    <cellStyle name="常规 12 2 3" xfId="35"/>
    <cellStyle name="?鹎%U龡&amp;H齲_x0001_C铣_x0014__x0007__x0001__x0001_ 2 3 5 3" xfId="36"/>
    <cellStyle name="60% - 强调文字颜色 3" xfId="37" builtinId="40"/>
    <cellStyle name="?鹎%U龡&amp;H齲_x0001_C铣_x0014__x0007__x0001__x0001_ 2 2 3 4 2" xfId="38"/>
    <cellStyle name="20% - 强调文字颜色 6 3 2 2 2" xfId="39"/>
    <cellStyle name="千位分隔 4 6" xfId="40"/>
    <cellStyle name="超链接" xfId="41" builtinId="8"/>
    <cellStyle name="40% - 强调文字颜色 1 6_2015财政决算公开" xfId="42"/>
    <cellStyle name="?鹎%U龡&amp;H齲_x0001_C铣_x0014__x0007__x0001__x0001_ 2 2 2 5 2" xfId="43"/>
    <cellStyle name="百分比" xfId="44" builtinId="5"/>
    <cellStyle name="适中 2 4 2" xfId="45"/>
    <cellStyle name="已访问的超链接" xfId="46" builtinId="9"/>
    <cellStyle name="20% - 强调文字颜色 6 4 2 2" xfId="47"/>
    <cellStyle name="?鹎%U龡&amp;H齲_x0001_C铣_x0014__x0007__x0001__x0001_ 2 3 3 4" xfId="48"/>
    <cellStyle name="强调文字颜色 3 2 3 2" xfId="49"/>
    <cellStyle name="注释" xfId="50" builtinId="10"/>
    <cellStyle name="60% - 强调文字颜色 2 3" xfId="51"/>
    <cellStyle name="?鹎%U龡&amp;H齲_x0001_C铣_x0014__x0007__x0001__x0001_ 2 4 2 5 2" xfId="52"/>
    <cellStyle name="强调文字颜色 3 3 2 3 2" xfId="53"/>
    <cellStyle name="好 4 2 2 2" xfId="54"/>
    <cellStyle name="常规 12 2 2" xfId="55"/>
    <cellStyle name="?鹎%U龡&amp;H齲_x0001_C铣_x0014__x0007__x0001__x0001_ 2 3 5 2" xfId="56"/>
    <cellStyle name="60% - 强调文字颜色 2" xfId="57" builtinId="36"/>
    <cellStyle name="?鹎%U龡&amp;H齲_x0001_C铣_x0014__x0007__x0001__x0001_ 3 2 2 3_2015财政决算公开" xfId="58"/>
    <cellStyle name="?鹎%U龡&amp;H齲_x0001_C铣_x0014__x0007__x0001__x0001_ 3 2 5_2015财政决算公开" xfId="59"/>
    <cellStyle name="?鹎%U龡&amp;H齲_x0001_C铣_x0014__x0007__x0001__x0001_ 2 3 2 3 2" xfId="60"/>
    <cellStyle name="标题 4" xfId="61" builtinId="19"/>
    <cellStyle name="货币[0] 3" xfId="62"/>
    <cellStyle name="常规 6 5" xfId="63"/>
    <cellStyle name="常规 4 4 3" xfId="64"/>
    <cellStyle name="常规 4 2 2 3" xfId="65"/>
    <cellStyle name="警告文本" xfId="66" builtinId="11"/>
    <cellStyle name="60% - 强调文字颜色 2 3 5" xfId="67"/>
    <cellStyle name="?鹎%U龡&amp;H齲_x0001_C铣_x0014__x0007__x0001__x0001_ 2 2 4 2 2" xfId="68"/>
    <cellStyle name="?鹎%U龡&amp;H齲_x0001_C铣_x0014__x0007__x0001__x0001_ 3 4 4 5" xfId="69"/>
    <cellStyle name="?鹎%U龡&amp;H齲_x0001_C铣_x0014__x0007__x0001__x0001_ 3 10" xfId="70"/>
    <cellStyle name="?鹎%U龡&amp;H齲_x0001_C铣_x0014__x0007__x0001__x0001_ 3 2 2 2 2 5" xfId="71"/>
    <cellStyle name="标题" xfId="72" builtinId="15"/>
    <cellStyle name="?鹎%U龡&amp;H齲_x0001_C铣_x0014__x0007__x0001__x0001_ 2 3 6 5" xfId="73"/>
    <cellStyle name="解释性文本" xfId="74" builtinId="53"/>
    <cellStyle name="标题 1 5 2" xfId="75"/>
    <cellStyle name="常规 13 2 3 2" xfId="76"/>
    <cellStyle name="注释 3 3 3" xfId="77"/>
    <cellStyle name="?鹎%U龡&amp;H齲_x0001_C铣_x0014__x0007__x0001__x0001_ 2 4 5 3 2" xfId="78"/>
    <cellStyle name="标题 1" xfId="79" builtinId="16"/>
    <cellStyle name="标题 2" xfId="80" builtinId="17"/>
    <cellStyle name="60% - 强调文字颜色 1" xfId="81" builtinId="32"/>
    <cellStyle name="?鹎%U龡&amp;H齲_x0001_C铣_x0014__x0007__x0001__x0001_ 5_2015财政决算公开" xfId="82"/>
    <cellStyle name="标题 3" xfId="83" builtinId="18"/>
    <cellStyle name="货币[0] 2" xfId="84"/>
    <cellStyle name="常规 12 2 4" xfId="85"/>
    <cellStyle name="?鹎%U龡&amp;H齲_x0001_C铣_x0014__x0007__x0001__x0001_ 2 3 5 4" xfId="86"/>
    <cellStyle name="千位分隔 3 2 2 2 2" xfId="87"/>
    <cellStyle name="强调文字颜色 3 2 5 2" xfId="88"/>
    <cellStyle name="60% - 强调文字颜色 4" xfId="89" builtinId="44"/>
    <cellStyle name="?鹎%U龡&amp;H齲_x0001_C铣_x0014__x0007__x0001__x0001_ 2 2 2 2 3 3" xfId="90"/>
    <cellStyle name="20% - 强调文字颜色 2 4 2" xfId="91"/>
    <cellStyle name="强调文字颜色 2 2 3 3 2" xfId="92"/>
    <cellStyle name="输出" xfId="93" builtinId="21"/>
    <cellStyle name="?鹎%U龡&amp;H齲_x0001_C铣_x0014__x0007__x0001__x0001_ 3 4 7" xfId="94"/>
    <cellStyle name="?鹎%U龡&amp;H齲_x0001_C铣_x0014__x0007__x0001__x0001_ 3 2 2 2 5" xfId="95"/>
    <cellStyle name="40% - 强调文字颜色 6 3 3_2015财政决算公开" xfId="96"/>
    <cellStyle name="?鹎%U龡&amp;H齲_x0001_C铣_x0014__x0007__x0001__x0001_ 3 2 4 5" xfId="97"/>
    <cellStyle name="常规 5 6 3 2" xfId="98"/>
    <cellStyle name="计算" xfId="99" builtinId="22"/>
    <cellStyle name="计算 2 3 3" xfId="100"/>
    <cellStyle name="?鹎%U龡&amp;H齲_x0001_C铣_x0014__x0007__x0001__x0001_ 2 4 8" xfId="101"/>
    <cellStyle name="检查单元格" xfId="102" builtinId="23"/>
    <cellStyle name="常规 13 5" xfId="103"/>
    <cellStyle name="标题 5 3 4" xfId="104"/>
    <cellStyle name="20% - 强调文字颜色 6" xfId="105" builtinId="50"/>
    <cellStyle name="常规 2 2 2 5" xfId="106"/>
    <cellStyle name="40% - 强调文字颜色 4 2 3 3" xfId="107"/>
    <cellStyle name="强调文字颜色 2" xfId="108" builtinId="33"/>
    <cellStyle name="20% - 强调文字颜色 6 3 5" xfId="109"/>
    <cellStyle name="链接单元格" xfId="110" builtinId="24"/>
    <cellStyle name="20% - 强调文字颜色 4 5 2 3" xfId="111"/>
    <cellStyle name="20% - 强调文字颜色 1 2 2 2_2015财政决算公开" xfId="112"/>
    <cellStyle name="汇总" xfId="113" builtinId="25"/>
    <cellStyle name="?鹎%U龡&amp;H齲_x0001_C铣_x0014__x0007__x0001__x0001_ 2 4 2 2" xfId="114"/>
    <cellStyle name="?鹎%U龡&amp;H齲_x0001_C铣_x0014__x0007__x0001__x0001_ 2 5 3" xfId="115"/>
    <cellStyle name="差_F00DC810C49E00C2E0430A3413167AE0" xfId="116"/>
    <cellStyle name="差 2 3 2" xfId="117"/>
    <cellStyle name="好" xfId="118" builtinId="26"/>
    <cellStyle name="适中" xfId="119" builtinId="28"/>
    <cellStyle name="标题 5 3 3" xfId="120"/>
    <cellStyle name="20% - 强调文字颜色 5" xfId="121" builtinId="46"/>
    <cellStyle name="常规 2 2 2 4" xfId="122"/>
    <cellStyle name="40% - 强调文字颜色 4 2 3 2" xfId="123"/>
    <cellStyle name="强调文字颜色 1" xfId="124" builtinId="29"/>
    <cellStyle name="百分比 3 5 2" xfId="125"/>
    <cellStyle name="20% - 强调文字颜色 1" xfId="126" builtinId="30"/>
    <cellStyle name="常规 2 3 2 2 5" xfId="127"/>
    <cellStyle name="注释 2 3 3" xfId="128"/>
    <cellStyle name="?鹎%U龡&amp;H齲_x0001_C铣_x0014__x0007__x0001__x0001_ 2 4 4 3 2" xfId="129"/>
    <cellStyle name="?鹎%U龡&amp;H齲_x0001_C铣_x0014__x0007__x0001__x0001_ 2 4 9 2" xfId="130"/>
    <cellStyle name="40% - 强调文字颜色 1" xfId="131" builtinId="31"/>
    <cellStyle name="?鹎%U龡&amp;H齲_x0001_C铣_x0014__x0007__x0001__x0001_ 2 2 2 2 3 3 2" xfId="132"/>
    <cellStyle name="20% - 强调文字颜色 2" xfId="133" builtinId="34"/>
    <cellStyle name="?鹎%U龡&amp;H齲_x0001_C铣_x0014__x0007__x0001__x0001_ 3 4 7 2" xfId="134"/>
    <cellStyle name="?鹎%U龡&amp;H齲_x0001_C铣_x0014__x0007__x0001__x0001_ 3 2 2 2 5 2" xfId="135"/>
    <cellStyle name="40% - 强调文字颜色 2" xfId="136" builtinId="35"/>
    <cellStyle name="?鹎%U龡&amp;H齲_x0001_C铣_x0014__x0007__x0001__x0001_ 2" xfId="137"/>
    <cellStyle name="输入 2 2 2 3" xfId="138"/>
    <cellStyle name="?鹎%U龡&amp;H齲_x0001_C铣_x0014__x0007__x0001__x0001_ 4 3 3" xfId="139"/>
    <cellStyle name="标题 5 5" xfId="140"/>
    <cellStyle name="千位分隔 2 2 4 2" xfId="141"/>
    <cellStyle name="常规 2 2 2 6" xfId="142"/>
    <cellStyle name="40% - 强调文字颜色 4 2 3 4" xfId="143"/>
    <cellStyle name="强调文字颜色 3" xfId="144" builtinId="37"/>
    <cellStyle name="?鹎%U龡&amp;H齲_x0001_C铣_x0014__x0007__x0001__x0001_ 2 2 3 2 2 2" xfId="145"/>
    <cellStyle name="?鹎%U龡&amp;H齲_x0001_C铣_x0014__x0007__x0001__x0001_ 2 3 2_2015财政决算公开" xfId="146"/>
    <cellStyle name="千位分隔 2 2 4 3" xfId="147"/>
    <cellStyle name="常规 2 2 2 7" xfId="148"/>
    <cellStyle name="40% - 强调文字颜色 4 2 3 5" xfId="149"/>
    <cellStyle name="20% - 强调文字颜色 5 5 2 2 2" xfId="150"/>
    <cellStyle name="强调文字颜色 4" xfId="151" builtinId="41"/>
    <cellStyle name="标题 5 3 2" xfId="152"/>
    <cellStyle name="20% - 强调文字颜色 4" xfId="153" builtinId="42"/>
    <cellStyle name="40% - 强调文字颜色 3 3 3 3" xfId="154"/>
    <cellStyle name="40% - 强调文字颜色 4" xfId="155" builtinId="43"/>
    <cellStyle name="常规 26 3" xfId="156"/>
    <cellStyle name="千位分隔 2 2 4 4" xfId="157"/>
    <cellStyle name="常规 2 2 2 8" xfId="158"/>
    <cellStyle name="百分比 3 2 3 2" xfId="159"/>
    <cellStyle name="强调文字颜色 5" xfId="160" builtinId="45"/>
    <cellStyle name="60% - 强调文字颜色 6 5 2" xfId="161"/>
    <cellStyle name="?鹎%U龡&amp;H齲_x0001_C铣_x0014__x0007__x0001__x0001_ 2 2 3 6 2" xfId="162"/>
    <cellStyle name="60% - 强调文字颜色 3 3 2 2 3" xfId="163"/>
    <cellStyle name="?鹎%U龡&amp;H齲_x0001_C铣_x0014__x0007__x0001__x0001_ 3 4 4 2 2" xfId="164"/>
    <cellStyle name="?鹎%U龡&amp;H齲_x0001_C铣_x0014__x0007__x0001__x0001_ 3 2 2 2 2 2 2" xfId="165"/>
    <cellStyle name="?鹎%U龡&amp;H齲_x0001_C铣_x0014__x0007__x0001__x0001_ 2 2 2 3 2 2" xfId="166"/>
    <cellStyle name="20% - 着色 2" xfId="167"/>
    <cellStyle name="计算 4" xfId="168"/>
    <cellStyle name="40% - 强调文字颜色 5" xfId="169" builtinId="47"/>
    <cellStyle name="60% - 着色 6 2" xfId="170"/>
    <cellStyle name="适中 3 2 2 2 2" xfId="171"/>
    <cellStyle name="60% - 强调文字颜色 5" xfId="172" builtinId="48"/>
    <cellStyle name="20% - 强调文字颜色 1 2_2015财政决算公开" xfId="173"/>
    <cellStyle name="常规 13 2 2 2" xfId="174"/>
    <cellStyle name="40% - 强调文字颜色 6 6 3" xfId="175"/>
    <cellStyle name="注释 3 2 3" xfId="176"/>
    <cellStyle name="60% - 强调文字颜色 4 2 4 3" xfId="177"/>
    <cellStyle name="?鹎%U龡&amp;H齲_x0001_C铣_x0014__x0007__x0001__x0001_ 2 4 5 2 2" xfId="178"/>
    <cellStyle name="千位分隔 2 2 4 5" xfId="179"/>
    <cellStyle name="常规 2 2 2 9" xfId="180"/>
    <cellStyle name="强调文字颜色 6" xfId="181" builtinId="49"/>
    <cellStyle name="60% - 强调文字颜色 6 5 3" xfId="182"/>
    <cellStyle name="20% - 强调文字颜色 2 2 4_2015财政决算公开" xfId="183"/>
    <cellStyle name="强调文字颜色 2 2 4 2 2" xfId="184"/>
    <cellStyle name="20% - 强调文字颜色 3 3 2" xfId="185"/>
    <cellStyle name="常规 3 2 6 2" xfId="186"/>
    <cellStyle name="40% - 强调文字颜色 6" xfId="187" builtinId="51"/>
    <cellStyle name="60% - 强调文字颜色 6" xfId="188" builtinId="52"/>
    <cellStyle name="常规 7 2 2 2 2" xfId="189"/>
    <cellStyle name="?鹎%U龡&amp;H齲_x0001_C铣_x0014__x0007__x0001__x0001_ 2 2 2 2 4 2 2" xfId="190"/>
    <cellStyle name="常规 48 3" xfId="191"/>
    <cellStyle name="?鹎%U龡&amp;H齲_x0001_C铣_x0014__x0007__x0001__x0001_ 3 2 2 3 4 2" xfId="192"/>
    <cellStyle name="?鹎%U龡&amp;H齲_x0001_C铣_x0014__x0007__x0001__x0001_ 3 2 5 4 2" xfId="193"/>
    <cellStyle name="20% - 强调文字颜色 4 3 2_2015财政决算公开" xfId="194"/>
    <cellStyle name="?鹎%U龡&amp;H齲_x0001_C铣_x0014__x0007__x0001__x0001_ 2 2 2 2 2 3" xfId="195"/>
    <cellStyle name="?鹎%U龡&amp;H齲_x0001_C铣_x0014__x0007__x0001__x0001_ 3 2 3 5" xfId="196"/>
    <cellStyle name="?鹎%U龡&amp;H齲_x0001_C铣_x0014__x0007__x0001__x0001_ 3 3 7" xfId="197"/>
    <cellStyle name="货币 2 4 4 2" xfId="198"/>
    <cellStyle name="?鹎%U龡&amp;H齲_x0001_C铣_x0014__x0007__x0001__x0001_ 2 2 2 2 2 3 2" xfId="199"/>
    <cellStyle name="?鹎%U龡&amp;H齲_x0001_C铣_x0014__x0007__x0001__x0001_ 3 3 7 2" xfId="200"/>
    <cellStyle name="?鹎%U龡&amp;H齲_x0001_C铣_x0014__x0007__x0001__x0001_ 2 2 2 3_2015财政决算公开" xfId="201"/>
    <cellStyle name="?鹎%U龡&amp;H齲_x0001_C铣_x0014__x0007__x0001__x0001_ 3 2 3 5 2" xfId="202"/>
    <cellStyle name="标题 5 3 2_2015财政决算公开" xfId="203"/>
    <cellStyle name="?鹎%U龡&amp;H齲_x0001_C铣_x0014__x0007__x0001__x0001_ 2 2" xfId="204"/>
    <cellStyle name="?鹎%U龡&amp;H齲_x0001_C铣_x0014__x0007__x0001__x0001_ 4 3 3 2" xfId="205"/>
    <cellStyle name="标题 5 5 2" xfId="206"/>
    <cellStyle name="链接单元格 3 2 3" xfId="207"/>
    <cellStyle name="?鹎%U龡&amp;H齲_x0001_C铣_x0014__x0007__x0001__x0001_ 2 2 8" xfId="208"/>
    <cellStyle name="货币 2 3 3 3" xfId="209"/>
    <cellStyle name="常规 11 5" xfId="210"/>
    <cellStyle name="常规 2 4 2 2 5" xfId="211"/>
    <cellStyle name="?鹎%U龡&amp;H齲_x0001_C铣_x0014__x0007__x0001__x0001_ 2 2 11 2" xfId="212"/>
    <cellStyle name="常规 2 2 2 2 4 3" xfId="213"/>
    <cellStyle name="?鹎%U龡&amp;H齲_x0001_C铣_x0014__x0007__x0001__x0001_ 3 2 7 2 2" xfId="214"/>
    <cellStyle name="20% - 强调文字颜色 2 6 2" xfId="215"/>
    <cellStyle name="?鹎%U龡&amp;H齲_x0001_C铣_x0014__x0007__x0001__x0001_ 3 2 2 5 2 2" xfId="216"/>
    <cellStyle name="?鹎%U龡&amp;H齲_x0001_C铣_x0014__x0007__x0001__x0001_ 2 4 2 3 3 2" xfId="217"/>
    <cellStyle name="20% - 强调文字颜色 2 2 2 2 2" xfId="218"/>
    <cellStyle name="20% - 强调文字颜色 1 9" xfId="219"/>
    <cellStyle name="?鹎%U龡&amp;H齲_x0001_C铣_x0014__x0007__x0001__x0001_ 3 2 2 4 5" xfId="220"/>
    <cellStyle name="?鹎%U龡&amp;H齲_x0001_C铣_x0014__x0007__x0001__x0001_ 2 2 2" xfId="221"/>
    <cellStyle name="解释性文本 3 3" xfId="222"/>
    <cellStyle name="?鹎%U龡&amp;H齲_x0001_C铣_x0014__x0007__x0001__x0001_ 2 2 8 2" xfId="223"/>
    <cellStyle name="货币 2 3 3 3 2" xfId="224"/>
    <cellStyle name="?鹎%U龡&amp;H齲_x0001_C铣_x0014__x0007__x0001__x0001_ 2 3 2 4 3" xfId="225"/>
    <cellStyle name="强调文字颜色 3 2 2 2 3" xfId="226"/>
    <cellStyle name="20% - 强调文字颜色 1 2 3 2" xfId="227"/>
    <cellStyle name="?鹎%U龡&amp;H齲_x0001_C铣_x0014__x0007__x0001__x0001_ 2 2 2 2" xfId="228"/>
    <cellStyle name="常规 8 4 3" xfId="229"/>
    <cellStyle name="?鹎%U龡&amp;H齲_x0001_C铣_x0014__x0007__x0001__x0001_ 2 2 3 4 5" xfId="230"/>
    <cellStyle name="20% - 强调文字颜色 1 2 3 2 2" xfId="231"/>
    <cellStyle name="?鹎%U龡&amp;H齲_x0001_C铣_x0014__x0007__x0001__x0001_ 2 3 2 4 3 2" xfId="232"/>
    <cellStyle name="?鹎%U龡&amp;H齲_x0001_C铣_x0014__x0007__x0001__x0001_" xfId="233"/>
    <cellStyle name="千位分隔 4 5 4" xfId="234"/>
    <cellStyle name="?鹎%U龡&amp;H齲_x0001_C铣_x0014__x0007__x0001__x0001_ 2 2 10" xfId="235"/>
    <cellStyle name="?鹎%U龡&amp;H齲_x0001_C铣_x0014__x0007__x0001__x0001_ 2 4 2 3 2" xfId="236"/>
    <cellStyle name="40% - 强调文字颜色 6 3 2 4" xfId="237"/>
    <cellStyle name="?鹎%U龡&amp;H齲_x0001_C铣_x0014__x0007__x0001__x0001_ 2 2 2 10" xfId="238"/>
    <cellStyle name="千位分隔 4 3 3 2" xfId="239"/>
    <cellStyle name="?鹎%U龡&amp;H齲_x0001_C铣_x0014__x0007__x0001__x0001_ 2 2 3" xfId="240"/>
    <cellStyle name="常规 5 5 2 2" xfId="241"/>
    <cellStyle name="?鹎%U龡&amp;H齲_x0001_C铣_x0014__x0007__x0001__x0001_ 2 3 2 4 4" xfId="242"/>
    <cellStyle name="?鹎%U龡&amp;H齲_x0001_C铣_x0014__x0007__x0001__x0001_ 3 3 3_2015财政决算公开" xfId="243"/>
    <cellStyle name="20% - 强调文字颜色 1 2 3 3" xfId="244"/>
    <cellStyle name="?鹎%U龡&amp;H齲_x0001_C铣_x0014__x0007__x0001__x0001_ 2 2 10 2" xfId="245"/>
    <cellStyle name="常规 7 2 2 3" xfId="246"/>
    <cellStyle name="40% - 强调文字颜色 2 5 2_2015财政决算公开" xfId="247"/>
    <cellStyle name="?鹎%U龡&amp;H齲_x0001_C铣_x0014__x0007__x0001__x0001_ 2 2 2 2 4 3" xfId="248"/>
    <cellStyle name="?鹎%U龡&amp;H齲_x0001_C铣_x0014__x0007__x0001__x0001_ 3 2 2 3 5" xfId="249"/>
    <cellStyle name="?鹎%U龡&amp;H齲_x0001_C铣_x0014__x0007__x0001__x0001_ 2 4 2 3 2 2" xfId="250"/>
    <cellStyle name="?鹎%U龡&amp;H齲_x0001_C铣_x0014__x0007__x0001__x0001_ 3 2 5 5" xfId="251"/>
    <cellStyle name="?鹎%U龡&amp;H齲_x0001_C铣_x0014__x0007__x0001__x0001_ 2 2 11" xfId="252"/>
    <cellStyle name="常规 2 4 2 3 2" xfId="253"/>
    <cellStyle name="?鹎%U龡&amp;H齲_x0001_C铣_x0014__x0007__x0001__x0001_ 2 2 2 2 4_2015财政决算公开" xfId="254"/>
    <cellStyle name="?鹎%U龡&amp;H齲_x0001_C铣_x0014__x0007__x0001__x0001_ 3 2 7 2" xfId="255"/>
    <cellStyle name="常规 2 2 2 2 3_2015财政决算公开" xfId="256"/>
    <cellStyle name="?鹎%U龡&amp;H齲_x0001_C铣_x0014__x0007__x0001__x0001_ 3 2 2 5 2" xfId="257"/>
    <cellStyle name="20% - 强调文字颜色 2 6" xfId="258"/>
    <cellStyle name="强调文字颜色 2 2 3 5" xfId="259"/>
    <cellStyle name="?鹎%U龡&amp;H齲_x0001_C铣_x0014__x0007__x0001__x0001_ 2 4 2 3 3" xfId="260"/>
    <cellStyle name="20% - 强调文字颜色 2 2 2 2" xfId="261"/>
    <cellStyle name="?鹎%U龡&amp;H齲_x0001_C铣_x0014__x0007__x0001__x0001_ 4 5_2015财政决算公开" xfId="262"/>
    <cellStyle name="?鹎%U龡&amp;H齲_x0001_C铣_x0014__x0007__x0001__x0001_ 2 2 12" xfId="263"/>
    <cellStyle name="货币 2 2 2 4 2 2" xfId="264"/>
    <cellStyle name="20% - 强调文字颜色 6 2 3_2015财政决算公开" xfId="265"/>
    <cellStyle name="?鹎%U龡&amp;H齲_x0001_C铣_x0014__x0007__x0001__x0001_ 3 2 7 3" xfId="266"/>
    <cellStyle name="检查单元格 2 3 2 2" xfId="267"/>
    <cellStyle name="60% - 强调文字颜色 4 4 3 2" xfId="268"/>
    <cellStyle name="20% - 强调文字颜色 2 7" xfId="269"/>
    <cellStyle name="?鹎%U龡&amp;H齲_x0001_C铣_x0014__x0007__x0001__x0001_ 3 2 2 5 3" xfId="270"/>
    <cellStyle name="?鹎%U龡&amp;H齲_x0001_C铣_x0014__x0007__x0001__x0001_ 2 4 2 3 4" xfId="271"/>
    <cellStyle name="20% - 强调文字颜色 2 2 2 3" xfId="272"/>
    <cellStyle name="?鹎%U龡&amp;H齲_x0001_C铣_x0014__x0007__x0001__x0001_ 2 2 2 2 2" xfId="273"/>
    <cellStyle name="?鹎%U龡&amp;H齲_x0001_C铣_x0014__x0007__x0001__x0001_ 2 2 2 2 2 2" xfId="274"/>
    <cellStyle name="?鹎%U龡&amp;H齲_x0001_C铣_x0014__x0007__x0001__x0001_ 3 2 3 4" xfId="275"/>
    <cellStyle name="?鹎%U龡&amp;H齲_x0001_C铣_x0014__x0007__x0001__x0001_ 3 3 6" xfId="276"/>
    <cellStyle name="好 5 2 3" xfId="277"/>
    <cellStyle name="百分比 2 4 3" xfId="278"/>
    <cellStyle name="?鹎%U龡&amp;H齲_x0001_C铣_x0014__x0007__x0001__x0001_ 2 2 2 2 2 2 2" xfId="279"/>
    <cellStyle name="?鹎%U龡&amp;H齲_x0001_C铣_x0014__x0007__x0001__x0001_ 4 6 4" xfId="280"/>
    <cellStyle name="?鹎%U龡&amp;H齲_x0001_C铣_x0014__x0007__x0001__x0001_ 3 2 3 4 2" xfId="281"/>
    <cellStyle name="输入 5" xfId="282"/>
    <cellStyle name="?鹎%U龡&amp;H齲_x0001_C铣_x0014__x0007__x0001__x0001_ 3 3 6 2" xfId="283"/>
    <cellStyle name="?鹎%U龡&amp;H齲_x0001_C铣_x0014__x0007__x0001__x0001_ 4 4 4 2" xfId="284"/>
    <cellStyle name="?鹎%U龡&amp;H齲_x0001_C铣_x0014__x0007__x0001__x0001_ 2 2 2 2 2 4" xfId="285"/>
    <cellStyle name="?鹎%U龡&amp;H齲_x0001_C铣_x0014__x0007__x0001__x0001_ 3 2 3 2 2 2" xfId="286"/>
    <cellStyle name="?鹎%U龡&amp;H齲_x0001_C铣_x0014__x0007__x0001__x0001_ 3 3 2 4_2015财政决算公开" xfId="287"/>
    <cellStyle name="?鹎%U龡&amp;H齲_x0001_C铣_x0014__x0007__x0001__x0001_ 3 3 4 2 2" xfId="288"/>
    <cellStyle name="60% - 强调文字颜色 3 2 2 2 3" xfId="289"/>
    <cellStyle name="?鹎%U龡&amp;H齲_x0001_C铣_x0014__x0007__x0001__x0001_ 3 2 3 6" xfId="290"/>
    <cellStyle name="?鹎%U龡&amp;H齲_x0001_C铣_x0014__x0007__x0001__x0001_ 3 3 8" xfId="291"/>
    <cellStyle name="60% - 强调文字颜色 4 3 2 2 3" xfId="292"/>
    <cellStyle name="?鹎%U龡&amp;H齲_x0001_C铣_x0014__x0007__x0001__x0001_ 2 2 2 2 2 4 2" xfId="293"/>
    <cellStyle name="常规 4 2 9" xfId="294"/>
    <cellStyle name="?鹎%U龡&amp;H齲_x0001_C铣_x0014__x0007__x0001__x0001_ 3 2 3 6 2" xfId="295"/>
    <cellStyle name="千位分隔 4 2 2 5" xfId="296"/>
    <cellStyle name="?鹎%U龡&amp;H齲_x0001_C铣_x0014__x0007__x0001__x0001_ 3 3 8 2" xfId="297"/>
    <cellStyle name="?鹎%U龡&amp;H齲_x0001_C铣_x0014__x0007__x0001__x0001_ 2 2 2 2 2 5" xfId="298"/>
    <cellStyle name="?鹎%U龡&amp;H齲_x0001_C铣_x0014__x0007__x0001__x0001_ 3 2 3 7" xfId="299"/>
    <cellStyle name="?鹎%U龡&amp;H齲_x0001_C铣_x0014__x0007__x0001__x0001_ 3 3 9" xfId="300"/>
    <cellStyle name="?鹎%U龡&amp;H齲_x0001_C铣_x0014__x0007__x0001__x0001_ 2 2 2 2 2_2015财政决算公开" xfId="301"/>
    <cellStyle name="货币 2 7 2" xfId="302"/>
    <cellStyle name="?鹎%U龡&amp;H齲_x0001_C铣_x0014__x0007__x0001__x0001_ 2 2 3 2 3" xfId="303"/>
    <cellStyle name="?鹎%U龡&amp;H齲_x0001_C铣_x0014__x0007__x0001__x0001_ 3 2_2015财政决算公开" xfId="304"/>
    <cellStyle name="?鹎%U龡&amp;H齲_x0001_C铣_x0014__x0007__x0001__x0001_ 2 2 2 2 3" xfId="305"/>
    <cellStyle name="?鹎%U龡&amp;H齲_x0001_C铣_x0014__x0007__x0001__x0001_ 2 2 2 2 3 2" xfId="306"/>
    <cellStyle name="适中 4 2 3" xfId="307"/>
    <cellStyle name="?鹎%U龡&amp;H齲_x0001_C铣_x0014__x0007__x0001__x0001_ 3 4 6" xfId="308"/>
    <cellStyle name="?鹎%U龡&amp;H齲_x0001_C铣_x0014__x0007__x0001__x0001_ 3 2 2 2 4" xfId="309"/>
    <cellStyle name="?鹎%U龡&amp;H齲_x0001_C铣_x0014__x0007__x0001__x0001_ 3 2 4 4" xfId="310"/>
    <cellStyle name="?鹎%U龡&amp;H齲_x0001_C铣_x0014__x0007__x0001__x0001_ 2 2 2 2 3 2 2" xfId="311"/>
    <cellStyle name="常规 6 2 2 4" xfId="312"/>
    <cellStyle name="?鹎%U龡&amp;H齲_x0001_C铣_x0014__x0007__x0001__x0001_ 3 2 2 2 4 2" xfId="313"/>
    <cellStyle name="?鹎%U龡&amp;H齲_x0001_C铣_x0014__x0007__x0001__x0001_ 3 4 6 2" xfId="314"/>
    <cellStyle name="?鹎%U龡&amp;H齲_x0001_C铣_x0014__x0007__x0001__x0001_ 3 2 4 4 2" xfId="315"/>
    <cellStyle name="?鹎%U龡&amp;H齲_x0001_C铣_x0014__x0007__x0001__x0001_ 3 4 8" xfId="316"/>
    <cellStyle name="?鹎%U龡&amp;H齲_x0001_C铣_x0014__x0007__x0001__x0001_ 3 2 2 2 6" xfId="317"/>
    <cellStyle name="好_司法部2010年度中央部门决算（草案）报" xfId="318"/>
    <cellStyle name="?鹎%U龡&amp;H齲_x0001_C铣_x0014__x0007__x0001__x0001_ 2 2 2 2 3 4" xfId="319"/>
    <cellStyle name="?鹎%U龡&amp;H齲_x0001_C铣_x0014__x0007__x0001__x0001_ 3 2 3 2 3 2" xfId="320"/>
    <cellStyle name="?鹎%U龡&amp;H齲_x0001_C铣_x0014__x0007__x0001__x0001_ 3 3 4 3 2" xfId="321"/>
    <cellStyle name="常规 7 2 2" xfId="322"/>
    <cellStyle name="?鹎%U龡&amp;H齲_x0001_C铣_x0014__x0007__x0001__x0001_ 2 2 2 2 4" xfId="323"/>
    <cellStyle name="常规 7 2 2 2" xfId="324"/>
    <cellStyle name="?鹎%U龡&amp;H齲_x0001_C铣_x0014__x0007__x0001__x0001_ 2 2 2 2 4 2" xfId="325"/>
    <cellStyle name="强调文字颜色 3 4 2 3" xfId="326"/>
    <cellStyle name="20% - 强调文字颜色 1 5_2015财政决算公开" xfId="327"/>
    <cellStyle name="?鹎%U龡&amp;H齲_x0001_C铣_x0014__x0007__x0001__x0001_ 3 2 2 3 4" xfId="328"/>
    <cellStyle name="?鹎%U龡&amp;H齲_x0001_C铣_x0014__x0007__x0001__x0001_ 3 2 5 4" xfId="329"/>
    <cellStyle name="?鹎%U龡&amp;H齲_x0001_C铣_x0014__x0007__x0001__x0001_ 2 2 2 2 4 3 2" xfId="330"/>
    <cellStyle name="常规 7 2 2 4" xfId="331"/>
    <cellStyle name="?鹎%U龡&amp;H齲_x0001_C铣_x0014__x0007__x0001__x0001_ 2 2 2 2 4 4" xfId="332"/>
    <cellStyle name="?鹎%U龡&amp;H齲_x0001_C铣_x0014__x0007__x0001__x0001_ 3 2 3 2 4 2" xfId="333"/>
    <cellStyle name="?鹎%U龡&amp;H齲_x0001_C铣_x0014__x0007__x0001__x0001_ 3 3 4 4 2" xfId="334"/>
    <cellStyle name="强调文字颜色 4 2 4 2 2" xfId="335"/>
    <cellStyle name="?鹎%U龡&amp;H齲_x0001_C铣_x0014__x0007__x0001__x0001_ 2 2 2 2 4 4 2" xfId="336"/>
    <cellStyle name="?鹎%U龡&amp;H齲_x0001_C铣_x0014__x0007__x0001__x0001_ 2 2 2 2 4 5" xfId="337"/>
    <cellStyle name="输入 3 3 2" xfId="338"/>
    <cellStyle name="常规 7 2 3" xfId="339"/>
    <cellStyle name="?鹎%U龡&amp;H齲_x0001_C铣_x0014__x0007__x0001__x0001_ 2 2 2 2 5" xfId="340"/>
    <cellStyle name="常规 7 2 3 2" xfId="341"/>
    <cellStyle name="?鹎%U龡&amp;H齲_x0001_C铣_x0014__x0007__x0001__x0001_ 2 2 2 2 5 2" xfId="342"/>
    <cellStyle name="?鹎%U龡&amp;H齲_x0001_C铣_x0014__x0007__x0001__x0001_ 3 2 6 4" xfId="343"/>
    <cellStyle name="常规 5 2 3 2 2" xfId="344"/>
    <cellStyle name="?鹎%U龡&amp;H齲_x0001_C铣_x0014__x0007__x0001__x0001_ 3 2 2 4 4" xfId="345"/>
    <cellStyle name="60% - 强调文字颜色 4 4 2 3" xfId="346"/>
    <cellStyle name="20% - 强调文字颜色 1 8" xfId="347"/>
    <cellStyle name="?鹎%U龡&amp;H齲_x0001_C铣_x0014__x0007__x0001__x0001_ 2 4 2 2 5" xfId="348"/>
    <cellStyle name="常规 7 2 4" xfId="349"/>
    <cellStyle name="?鹎%U龡&amp;H齲_x0001_C铣_x0014__x0007__x0001__x0001_ 2 2 2 2 6" xfId="350"/>
    <cellStyle name="常规 2 2 2 2 5" xfId="351"/>
    <cellStyle name="?鹎%U龡&amp;H齲_x0001_C铣_x0014__x0007__x0001__x0001_ 2 3 4 3 2" xfId="352"/>
    <cellStyle name="?鹎%U龡&amp;H齲_x0001_C铣_x0014__x0007__x0001__x0001_ 2 2 2 2 6 2" xfId="353"/>
    <cellStyle name="?鹎%U龡&amp;H齲_x0001_C铣_x0014__x0007__x0001__x0001_ 3 2 7 4" xfId="354"/>
    <cellStyle name="检查单元格 2 3 2 3" xfId="355"/>
    <cellStyle name="20% - 强调文字颜色 2 8" xfId="356"/>
    <cellStyle name="常规 5 2 3 3 2" xfId="357"/>
    <cellStyle name="样式 1" xfId="358"/>
    <cellStyle name="?鹎%U龡&amp;H齲_x0001_C铣_x0014__x0007__x0001__x0001_ 3 2 2 5 4" xfId="359"/>
    <cellStyle name="常规 7 2 5" xfId="360"/>
    <cellStyle name="?鹎%U龡&amp;H齲_x0001_C铣_x0014__x0007__x0001__x0001_ 2 2 2 2 7" xfId="361"/>
    <cellStyle name="常规 5 2 3 4" xfId="362"/>
    <cellStyle name="常规 13 4 2" xfId="363"/>
    <cellStyle name="?鹎%U龡&amp;H齲_x0001_C铣_x0014__x0007__x0001__x0001_ 2 4 7 2" xfId="364"/>
    <cellStyle name="常规 12 3_2015财政决算公开" xfId="365"/>
    <cellStyle name="?鹎%U龡&amp;H齲_x0001_C铣_x0014__x0007__x0001__x0001_ 2 2 2 2 7 2" xfId="366"/>
    <cellStyle name="?鹎%U龡&amp;H齲_x0001_C铣_x0014__x0007__x0001__x0001_ 2 3 6_2015财政决算公开" xfId="367"/>
    <cellStyle name="警告文本 2 3" xfId="368"/>
    <cellStyle name="?鹎%U龡&amp;H齲_x0001_C铣_x0014__x0007__x0001__x0001_ 2 4 2 4 5" xfId="369"/>
    <cellStyle name="20% - 强调文字颜色 1 4 2 2 2" xfId="370"/>
    <cellStyle name="20% - 强调文字颜色 2 2 3 4" xfId="371"/>
    <cellStyle name="常规 2 2 2 2 6 2" xfId="372"/>
    <cellStyle name="20% - 强调文字颜色 3 8" xfId="373"/>
    <cellStyle name="?鹎%U龡&amp;H齲_x0001_C铣_x0014__x0007__x0001__x0001_ 3 2 2 6 4" xfId="374"/>
    <cellStyle name="注释 5 2 3" xfId="375"/>
    <cellStyle name="?鹎%U龡&amp;H齲_x0001_C铣_x0014__x0007__x0001__x0001_ 2 2 2 2 8" xfId="376"/>
    <cellStyle name="千位分隔 4 5 2 2" xfId="377"/>
    <cellStyle name="20% - 强调文字颜色 3 3 3 3" xfId="378"/>
    <cellStyle name="?鹎%U龡&amp;H齲_x0001_C铣_x0014__x0007__x0001__x0001_ 2 2 2 2_2015财政决算公开" xfId="379"/>
    <cellStyle name="好 4 4" xfId="380"/>
    <cellStyle name="常规 14" xfId="381"/>
    <cellStyle name="?鹎%U龡&amp;H齲_x0001_C铣_x0014__x0007__x0001__x0001_ 2 2 2 6 4 2" xfId="382"/>
    <cellStyle name="?鹎%U龡&amp;H齲_x0001_C铣_x0014__x0007__x0001__x0001_ 2 2 2 3" xfId="383"/>
    <cellStyle name="?鹎%U龡&amp;H齲_x0001_C铣_x0014__x0007__x0001__x0001_ 2 2 2 3 2" xfId="384"/>
    <cellStyle name="?鹎%U龡&amp;H齲_x0001_C铣_x0014__x0007__x0001__x0001_ 2 2 2 3 3" xfId="385"/>
    <cellStyle name="链接单元格 2 2 2 2" xfId="386"/>
    <cellStyle name="货币 2 2 3 2 2" xfId="387"/>
    <cellStyle name="常规 2 5 4" xfId="388"/>
    <cellStyle name="?鹎%U龡&amp;H齲_x0001_C铣_x0014__x0007__x0001__x0001_ 3 2 3 2_2015财政决算公开" xfId="389"/>
    <cellStyle name="?鹎%U龡&amp;H齲_x0001_C铣_x0014__x0007__x0001__x0001_ 3 3 4_2015财政决算公开" xfId="390"/>
    <cellStyle name="60% - 强调文字颜色 5 2 3" xfId="391"/>
    <cellStyle name="?鹎%U龡&amp;H齲_x0001_C铣_x0014__x0007__x0001__x0001_ 2 2 2 3 3 2" xfId="392"/>
    <cellStyle name="适中 5 2 3" xfId="393"/>
    <cellStyle name="?鹎%U龡&amp;H齲_x0001_C铣_x0014__x0007__x0001__x0001_ 3 2 3 2 4" xfId="394"/>
    <cellStyle name="?鹎%U龡&amp;H齲_x0001_C铣_x0014__x0007__x0001__x0001_ 3 3 4 4" xfId="395"/>
    <cellStyle name="强调文字颜色 4 2 4 2" xfId="396"/>
    <cellStyle name="常规 7 3 2" xfId="397"/>
    <cellStyle name="?鹎%U龡&amp;H齲_x0001_C铣_x0014__x0007__x0001__x0001_ 2 2 2 3 4" xfId="398"/>
    <cellStyle name="?鹎%U龡&amp;H齲_x0001_C铣_x0014__x0007__x0001__x0001_ 2 2 3_2015财政决算公开" xfId="399"/>
    <cellStyle name="常规 7 3 2 2" xfId="400"/>
    <cellStyle name="?鹎%U龡&amp;H齲_x0001_C铣_x0014__x0007__x0001__x0001_ 2 2 2 3 4 2" xfId="401"/>
    <cellStyle name="?鹎%U龡&amp;H齲_x0001_C铣_x0014__x0007__x0001__x0001_ 3 2 3 3 4" xfId="402"/>
    <cellStyle name="?鹎%U龡&amp;H齲_x0001_C铣_x0014__x0007__x0001__x0001_ 3 3 5 4" xfId="403"/>
    <cellStyle name="强调文字颜色 4 2 5 2" xfId="404"/>
    <cellStyle name="常规 7 3 3" xfId="405"/>
    <cellStyle name="?鹎%U龡&amp;H齲_x0001_C铣_x0014__x0007__x0001__x0001_ 2 2 2 3 5" xfId="406"/>
    <cellStyle name="标题 4 2" xfId="407"/>
    <cellStyle name="?鹎%U龡&amp;H齲_x0001_C铣_x0014__x0007__x0001__x0001_ 2 3 2 3 2 2" xfId="408"/>
    <cellStyle name="千位分隔 3" xfId="409"/>
    <cellStyle name="?鹎%U龡&amp;H齲_x0001_C铣_x0014__x0007__x0001__x0001_ 2 2 2 4" xfId="410"/>
    <cellStyle name="?鹎%U龡&amp;H齲_x0001_C铣_x0014__x0007__x0001__x0001_ 2 3 10" xfId="411"/>
    <cellStyle name="60% - 强调文字颜色 6 2_2015财政决算公开" xfId="412"/>
    <cellStyle name="?鹎%U龡&amp;H齲_x0001_C铣_x0014__x0007__x0001__x0001_ 2 2 2 4 2" xfId="413"/>
    <cellStyle name="常规 2 6 3" xfId="414"/>
    <cellStyle name="?鹎%U龡&amp;H齲_x0001_C铣_x0014__x0007__x0001__x0001_ 2 2 3 3_2015财政决算公开" xfId="415"/>
    <cellStyle name="?鹎%U龡&amp;H齲_x0001_C铣_x0014__x0007__x0001__x0001_ 2 2 2 4 2 2" xfId="416"/>
    <cellStyle name="60% - 强调文字颜色 5 3 2 2" xfId="417"/>
    <cellStyle name="?鹎%U龡&amp;H齲_x0001_C铣_x0014__x0007__x0001__x0001_ 2 2 2 8" xfId="418"/>
    <cellStyle name="?鹎%U龡&amp;H齲_x0001_C铣_x0014__x0007__x0001__x0001_ 2 2 2 4 3" xfId="419"/>
    <cellStyle name="?鹎%U龡&amp;H齲_x0001_C铣_x0014__x0007__x0001__x0001_ 2 2 2 4 3 2" xfId="420"/>
    <cellStyle name="检查单元格 3 2 2 2" xfId="421"/>
    <cellStyle name="?鹎%U龡&amp;H齲_x0001_C铣_x0014__x0007__x0001__x0001_ 2 2 3 8" xfId="422"/>
    <cellStyle name="60% - 强调文字颜色 5 3 3 2" xfId="423"/>
    <cellStyle name="40% - 强调文字颜色 5 3 2 3 2" xfId="424"/>
    <cellStyle name="?鹎%U龡&amp;H齲_x0001_C铣_x0014__x0007__x0001__x0001_ 3 4 4 4" xfId="425"/>
    <cellStyle name="强调文字颜色 4 3 4 2" xfId="426"/>
    <cellStyle name="?鹎%U龡&amp;H齲_x0001_C铣_x0014__x0007__x0001__x0001_ 3 2 2 2 2 4" xfId="427"/>
    <cellStyle name="常规 7 4 2" xfId="428"/>
    <cellStyle name="常规 4 2 3 2 2" xfId="429"/>
    <cellStyle name="?鹎%U龡&amp;H齲_x0001_C铣_x0014__x0007__x0001__x0001_ 2 2 2 4 4" xfId="430"/>
    <cellStyle name="?鹎%U龡&amp;H齲_x0001_C铣_x0014__x0007__x0001__x0001_ 2 2 2 4 4 2" xfId="431"/>
    <cellStyle name="?鹎%U龡&amp;H齲_x0001_C铣_x0014__x0007__x0001__x0001_ 3 4 5 4" xfId="432"/>
    <cellStyle name="?鹎%U龡&amp;H齲_x0001_C铣_x0014__x0007__x0001__x0001_ 3 2 2 2 3 4" xfId="433"/>
    <cellStyle name="常规 7 4 3" xfId="434"/>
    <cellStyle name="?鹎%U龡&amp;H齲_x0001_C铣_x0014__x0007__x0001__x0001_ 2 2 2 4 5" xfId="435"/>
    <cellStyle name="20% - 强调文字颜色 1 2 2 2 2" xfId="436"/>
    <cellStyle name="标题 5 2" xfId="437"/>
    <cellStyle name="20% - 强调文字颜色 5 3 3_2015财政决算公开" xfId="438"/>
    <cellStyle name="?鹎%U龡&amp;H齲_x0001_C铣_x0014__x0007__x0001__x0001_ 2 3 2 3 3 2" xfId="439"/>
    <cellStyle name="解释性文本 2 3 2" xfId="440"/>
    <cellStyle name="?鹎%U龡&amp;H齲_x0001_C铣_x0014__x0007__x0001__x0001_ 2 2 7 2 2" xfId="441"/>
    <cellStyle name="检查单元格 3 2 4" xfId="442"/>
    <cellStyle name="60% - 强调文字颜色 5 3 5" xfId="443"/>
    <cellStyle name="?鹎%U龡&amp;H齲_x0001_C铣_x0014__x0007__x0001__x0001_ 2 2 2 4_2015财政决算公开" xfId="444"/>
    <cellStyle name="?鹎%U龡&amp;H齲_x0001_C铣_x0014__x0007__x0001__x0001_ 2 3 3 2 2" xfId="445"/>
    <cellStyle name="40% - 强调文字颜色 1 2 3 3 2" xfId="446"/>
    <cellStyle name="?鹎%U龡&amp;H齲_x0001_C铣_x0014__x0007__x0001__x0001_ 2 2 2 5" xfId="447"/>
    <cellStyle name="解释性文本 7" xfId="448"/>
    <cellStyle name="差 4" xfId="449"/>
    <cellStyle name="?鹎%U龡&amp;H齲_x0001_C铣_x0014__x0007__x0001__x0001_ 2 2 2 5 2 2" xfId="450"/>
    <cellStyle name="60% - 强调文字颜色 5 4 2 2" xfId="451"/>
    <cellStyle name="?鹎%U龡&amp;H齲_x0001_C铣_x0014__x0007__x0001__x0001_ 2 3 2 8" xfId="452"/>
    <cellStyle name="?鹎%U龡&amp;H齲_x0001_C铣_x0014__x0007__x0001__x0001_ 3 3 2 4 3" xfId="453"/>
    <cellStyle name="强调文字颜色 4 2 2 2 3" xfId="454"/>
    <cellStyle name="?鹎%U龡&amp;H齲_x0001_C铣_x0014__x0007__x0001__x0001_ 2 2 2 5 3" xfId="455"/>
    <cellStyle name="?鹎%U龡&amp;H齲_x0001_C铣_x0014__x0007__x0001__x0001_ 2 2 2 5 3 2" xfId="456"/>
    <cellStyle name="20% - 强调文字颜色 3 2 2 3" xfId="457"/>
    <cellStyle name="常规 4 2 3 3 2" xfId="458"/>
    <cellStyle name="?鹎%U龡&amp;H齲_x0001_C铣_x0014__x0007__x0001__x0001_ 2 2 2 5 4" xfId="459"/>
    <cellStyle name="60% - 强调文字颜色 5 2 3 5" xfId="460"/>
    <cellStyle name="?鹎%U龡&amp;H齲_x0001_C铣_x0014__x0007__x0001__x0001_ 2 2 2 5_2015财政决算公开" xfId="461"/>
    <cellStyle name="?鹎%U龡&amp;H齲_x0001_C铣_x0014__x0007__x0001__x0001_ 2 2 2 6" xfId="462"/>
    <cellStyle name="?鹎%U龡&amp;H齲_x0001_C铣_x0014__x0007__x0001__x0001_ 2 2 2 6 2" xfId="463"/>
    <cellStyle name="好 2 4" xfId="464"/>
    <cellStyle name="40% - 强调文字颜色 5 3" xfId="465"/>
    <cellStyle name="?鹎%U龡&amp;H齲_x0001_C铣_x0014__x0007__x0001__x0001_ 2 2 2 6 2 2" xfId="466"/>
    <cellStyle name="60% - 强调文字颜色 5 5 2 2" xfId="467"/>
    <cellStyle name="?鹎%U龡&amp;H齲_x0001_C铣_x0014__x0007__x0001__x0001_ 2 4 2 8" xfId="468"/>
    <cellStyle name="?鹎%U龡&amp;H齲_x0001_C铣_x0014__x0007__x0001__x0001_ 5 3" xfId="469"/>
    <cellStyle name="强调文字颜色 4 2 3 2 3" xfId="470"/>
    <cellStyle name="?鹎%U龡&amp;H齲_x0001_C铣_x0014__x0007__x0001__x0001_ 2 2 2 6 3" xfId="471"/>
    <cellStyle name="好 3 4" xfId="472"/>
    <cellStyle name="40% - 强调文字颜色 6 3" xfId="473"/>
    <cellStyle name="?鹎%U龡&amp;H齲_x0001_C铣_x0014__x0007__x0001__x0001_ 2 2 2 6 3 2" xfId="474"/>
    <cellStyle name="20% - 强调文字颜色 3 3 2 3" xfId="475"/>
    <cellStyle name="常规 2 3 6 5" xfId="476"/>
    <cellStyle name="常规 4 2 3 4 2" xfId="477"/>
    <cellStyle name="40% - 强调文字颜色 6 2 4 2 2" xfId="478"/>
    <cellStyle name="?鹎%U龡&amp;H齲_x0001_C铣_x0014__x0007__x0001__x0001_ 2 2 2 6 4" xfId="479"/>
    <cellStyle name="?鹎%U龡&amp;H齲_x0001_C铣_x0014__x0007__x0001__x0001_ 2 2 2 6 5" xfId="480"/>
    <cellStyle name="?鹎%U龡&amp;H齲_x0001_C铣_x0014__x0007__x0001__x0001_ 2 2 7 4 2" xfId="481"/>
    <cellStyle name="?鹎%U龡&amp;H齲_x0001_C铣_x0014__x0007__x0001__x0001_ 3 2 2 3 2 2" xfId="482"/>
    <cellStyle name="?鹎%U龡&amp;H齲_x0001_C铣_x0014__x0007__x0001__x0001_ 2 2 2 6_2015财政决算公开" xfId="483"/>
    <cellStyle name="?鹎%U龡&amp;H齲_x0001_C铣_x0014__x0007__x0001__x0001_ 3 2 5 2 2" xfId="484"/>
    <cellStyle name="?鹎%U龡&amp;H齲_x0001_C铣_x0014__x0007__x0001__x0001_ 2 2 2 7" xfId="485"/>
    <cellStyle name="?鹎%U龡&amp;H齲_x0001_C铣_x0014__x0007__x0001__x0001_ 2 2 2 7 2" xfId="486"/>
    <cellStyle name="60% - 强调文字颜色 5 3 2 2 2" xfId="487"/>
    <cellStyle name="?鹎%U龡&amp;H齲_x0001_C铣_x0014__x0007__x0001__x0001_ 2 2 2 8 2" xfId="488"/>
    <cellStyle name="20% - 强调文字颜色 5 3_2015财政决算公开" xfId="489"/>
    <cellStyle name="常规 3 4" xfId="490"/>
    <cellStyle name="Percent_laroux" xfId="491"/>
    <cellStyle name="60% - 强调文字颜色 5 3 2 3" xfId="492"/>
    <cellStyle name="?鹎%U龡&amp;H齲_x0001_C铣_x0014__x0007__x0001__x0001_ 2 2 2 9" xfId="493"/>
    <cellStyle name="60% - 强调文字颜色 5 3 2 3 2" xfId="494"/>
    <cellStyle name="?鹎%U龡&amp;H齲_x0001_C铣_x0014__x0007__x0001__x0001_ 2 2 2 9 2" xfId="495"/>
    <cellStyle name="?鹎%U龡&amp;H齲_x0001_C铣_x0014__x0007__x0001__x0001_ 2 2 4" xfId="496"/>
    <cellStyle name="20% - 强调文字颜色 1 2 3 2_2015财政决算公开" xfId="497"/>
    <cellStyle name="?鹎%U龡&amp;H齲_x0001_C铣_x0014__x0007__x0001__x0001_ 2 2 2_2015财政决算公开" xfId="498"/>
    <cellStyle name="20% - 强调文字颜色 1 3 2 2 2" xfId="499"/>
    <cellStyle name="?鹎%U龡&amp;H齲_x0001_C铣_x0014__x0007__x0001__x0001_ 2 3 2 4 5" xfId="500"/>
    <cellStyle name="20% - 强调文字颜色 1 2 3 4" xfId="501"/>
    <cellStyle name="40% - 强调文字颜色 2 2 2_2015财政决算公开" xfId="502"/>
    <cellStyle name="?鹎%U龡&amp;H齲_x0001_C铣_x0014__x0007__x0001__x0001_ 2 2 3 2" xfId="503"/>
    <cellStyle name="?鹎%U龡&amp;H齲_x0001_C铣_x0014__x0007__x0001__x0001_ 2 3 2 4 4 2" xfId="504"/>
    <cellStyle name="20% - 强调文字颜色 1 2 3 3 2" xfId="505"/>
    <cellStyle name="货币 2 7 2 2" xfId="506"/>
    <cellStyle name="?鹎%U龡&amp;H齲_x0001_C铣_x0014__x0007__x0001__x0001_ 2 2 3 2 3 2" xfId="507"/>
    <cellStyle name="货币 2 7 3" xfId="508"/>
    <cellStyle name="常规 8 2 2" xfId="509"/>
    <cellStyle name="?鹎%U龡&amp;H齲_x0001_C铣_x0014__x0007__x0001__x0001_ 2 2 3 2 4" xfId="510"/>
    <cellStyle name="千位分隔 2 8" xfId="511"/>
    <cellStyle name="?鹎%U龡&amp;H齲_x0001_C铣_x0014__x0007__x0001__x0001_ 4 3_2015财政决算公开" xfId="512"/>
    <cellStyle name="?鹎%U龡&amp;H齲_x0001_C铣_x0014__x0007__x0001__x0001_ 2 2 3 2 4 2" xfId="513"/>
    <cellStyle name="常规 8 2 2 2" xfId="514"/>
    <cellStyle name="货币 2 7 3 2" xfId="515"/>
    <cellStyle name="?鹎%U龡&amp;H齲_x0001_C铣_x0014__x0007__x0001__x0001_ 2 2 3 2 5" xfId="516"/>
    <cellStyle name="常规 8 2 3" xfId="517"/>
    <cellStyle name="货币 2 7 4" xfId="518"/>
    <cellStyle name="?鹎%U龡&amp;H齲_x0001_C铣_x0014__x0007__x0001__x0001_ 2 3 2" xfId="519"/>
    <cellStyle name="?鹎%U龡&amp;H齲_x0001_C铣_x0014__x0007__x0001__x0001_ 2 2 9 2" xfId="520"/>
    <cellStyle name="解释性文本 4 3" xfId="521"/>
    <cellStyle name="?鹎%U龡&amp;H齲_x0001_C铣_x0014__x0007__x0001__x0001_ 2 2 3 2_2015财政决算公开" xfId="522"/>
    <cellStyle name="20% - 强调文字颜色 1 2 4 2" xfId="523"/>
    <cellStyle name="?鹎%U龡&amp;H齲_x0001_C铣_x0014__x0007__x0001__x0001_ 2 2 3 3" xfId="524"/>
    <cellStyle name="?鹎%U龡&amp;H齲_x0001_C铣_x0014__x0007__x0001__x0001_ 2 2 3 3 2" xfId="525"/>
    <cellStyle name="?鹎%U龡&amp;H齲_x0001_C铣_x0014__x0007__x0001__x0001_ 2 4" xfId="526"/>
    <cellStyle name="千位分隔 3 6 2" xfId="527"/>
    <cellStyle name="20% - 强调文字颜色 1 2 5" xfId="528"/>
    <cellStyle name="?鹎%U龡&amp;H齲_x0001_C铣_x0014__x0007__x0001__x0001_ 2 2 3 3 2 2" xfId="529"/>
    <cellStyle name="?鹎%U龡&amp;H齲_x0001_C铣_x0014__x0007__x0001__x0001_ 2 2 3 3 3" xfId="530"/>
    <cellStyle name="货币 2 8 2" xfId="531"/>
    <cellStyle name="千位分隔 3 7 2" xfId="532"/>
    <cellStyle name="20% - 强调文字颜色 1 3 5" xfId="533"/>
    <cellStyle name="?鹎%U龡&amp;H齲_x0001_C铣_x0014__x0007__x0001__x0001_ 2 2 3 3 3 2" xfId="534"/>
    <cellStyle name="计算 2 4" xfId="535"/>
    <cellStyle name="常规 3 5 5" xfId="536"/>
    <cellStyle name="20% - 强调文字颜色 6 2" xfId="537"/>
    <cellStyle name="?鹎%U龡&amp;H齲_x0001_C铣_x0014__x0007__x0001__x0001_ 3 4 5_2015财政决算公开" xfId="538"/>
    <cellStyle name="?鹎%U龡&amp;H齲_x0001_C铣_x0014__x0007__x0001__x0001_ 3 2 2 2 3_2015财政决算公开" xfId="539"/>
    <cellStyle name="60% - 强调文字颜色 2 5 3 2" xfId="540"/>
    <cellStyle name="60% - 强调文字颜色 6 2 4" xfId="541"/>
    <cellStyle name="60% - 强调文字颜色 1 3 2 2 2 2" xfId="542"/>
    <cellStyle name="?鹎%U龡&amp;H齲_x0001_C铣_x0014__x0007__x0001__x0001_ 2 2 3 3 4" xfId="543"/>
    <cellStyle name="常规 8 3 2" xfId="544"/>
    <cellStyle name="20% - 强调文字颜色 6 3 2 2" xfId="545"/>
    <cellStyle name="?鹎%U龡&amp;H齲_x0001_C铣_x0014__x0007__x0001__x0001_ 2 2 3 4" xfId="546"/>
    <cellStyle name="?鹎%U龡&amp;H齲_x0001_C铣_x0014__x0007__x0001__x0001_ 3 2 2 8" xfId="547"/>
    <cellStyle name="60% - 强调文字颜色 6 3 2 2" xfId="548"/>
    <cellStyle name="千位分隔 4 6 2" xfId="549"/>
    <cellStyle name="20% - 强调文字颜色 6 3 2 2 2 2" xfId="550"/>
    <cellStyle name="20% - 强调文字颜色 2 2 5" xfId="551"/>
    <cellStyle name="?鹎%U龡&amp;H齲_x0001_C铣_x0014__x0007__x0001__x0001_ 2 2 3 4 2 2" xfId="552"/>
    <cellStyle name="百分比 2 2 2 4" xfId="553"/>
    <cellStyle name="千位分隔 4 7" xfId="554"/>
    <cellStyle name="20% - 强调文字颜色 6 3 2 2 3" xfId="555"/>
    <cellStyle name="?鹎%U龡&amp;H齲_x0001_C铣_x0014__x0007__x0001__x0001_ 2 2 3 4 3" xfId="556"/>
    <cellStyle name="货币 2 9 2" xfId="557"/>
    <cellStyle name="小数 2 2 2 2" xfId="558"/>
    <cellStyle name="60% - 强调文字颜色 6 3 3 2" xfId="559"/>
    <cellStyle name="?鹎%U龡&amp;H齲_x0001_C铣_x0014__x0007__x0001__x0001_ 3 2 3 8" xfId="560"/>
    <cellStyle name="检查单元格 4 2 2 2" xfId="561"/>
    <cellStyle name="常规 43" xfId="562"/>
    <cellStyle name="常规 38" xfId="563"/>
    <cellStyle name="千位分隔 4 7 2" xfId="564"/>
    <cellStyle name="20% - 强调文字颜色 2 3 5" xfId="565"/>
    <cellStyle name="?鹎%U龡&amp;H齲_x0001_C铣_x0014__x0007__x0001__x0001_ 2 2 3 4 3 2" xfId="566"/>
    <cellStyle name="?鹎%U龡&amp;H齲_x0001_C铣_x0014__x0007__x0001__x0001_ 2 2 3 4 4" xfId="567"/>
    <cellStyle name="常规 4 2 4 2 2" xfId="568"/>
    <cellStyle name="常规 8 4 2" xfId="569"/>
    <cellStyle name="?鹎%U龡&amp;H齲_x0001_C铣_x0014__x0007__x0001__x0001_ 3 2 2 2 8" xfId="570"/>
    <cellStyle name="?鹎%U龡&amp;H齲_x0001_C铣_x0014__x0007__x0001__x0001_ 2 2 3 4 4 2" xfId="571"/>
    <cellStyle name="20% - 强调文字颜色 6 6_2015财政决算公开" xfId="572"/>
    <cellStyle name="20% - 强调文字颜色 6 3 2 3" xfId="573"/>
    <cellStyle name="?鹎%U龡&amp;H齲_x0001_C铣_x0014__x0007__x0001__x0001_ 2 2 3 5" xfId="574"/>
    <cellStyle name="40% - 强调文字颜色 5 2 3_2015财政决算公开" xfId="575"/>
    <cellStyle name="20% - 强调文字颜色 6 3 2 3 2" xfId="576"/>
    <cellStyle name="?鹎%U龡&amp;H齲_x0001_C铣_x0014__x0007__x0001__x0001_ 4 2 2 6" xfId="577"/>
    <cellStyle name="?鹎%U龡&amp;H齲_x0001_C铣_x0014__x0007__x0001__x0001_ 2 2 3 5 2" xfId="578"/>
    <cellStyle name="?鹎%U龡&amp;H齲_x0001_C铣_x0014__x0007__x0001__x0001_ 3 2 4 2 2" xfId="579"/>
    <cellStyle name="差 5 2 3" xfId="580"/>
    <cellStyle name="?鹎%U龡&amp;H齲_x0001_C铣_x0014__x0007__x0001__x0001_ 3 2 2 2 2 2" xfId="581"/>
    <cellStyle name="?鹎%U龡&amp;H齲_x0001_C铣_x0014__x0007__x0001__x0001_ 3 4 4 2" xfId="582"/>
    <cellStyle name="差 3 2 3 2" xfId="583"/>
    <cellStyle name="20% - 强调文字颜色 6 3 2 4" xfId="584"/>
    <cellStyle name="?鹎%U龡&amp;H齲_x0001_C铣_x0014__x0007__x0001__x0001_ 2 2 3 6" xfId="585"/>
    <cellStyle name="?鹎%U龡&amp;H齲_x0001_C铣_x0014__x0007__x0001__x0001_ 3 2 2 2 2 3" xfId="586"/>
    <cellStyle name="?鹎%U龡&amp;H齲_x0001_C铣_x0014__x0007__x0001__x0001_ 3 4 4 3" xfId="587"/>
    <cellStyle name="?鹎%U龡&amp;H齲_x0001_C铣_x0014__x0007__x0001__x0001_ 2 2 3 7" xfId="588"/>
    <cellStyle name="?鹎%U龡&amp;H齲_x0001_C铣_x0014__x0007__x0001__x0001_ 3 2 2 2 2 3 2" xfId="589"/>
    <cellStyle name="千位[0]_，" xfId="590"/>
    <cellStyle name="?鹎%U龡&amp;H齲_x0001_C铣_x0014__x0007__x0001__x0001_ 3 4 4 3 2" xfId="591"/>
    <cellStyle name="?鹎%U龡&amp;H齲_x0001_C铣_x0014__x0007__x0001__x0001_ 2 2 3 7 2" xfId="592"/>
    <cellStyle name="?鹎%U龡&amp;H齲_x0001_C铣_x0014__x0007__x0001__x0001_ 2 2 4 2" xfId="593"/>
    <cellStyle name="?鹎%U龡&amp;H齲_x0001_C铣_x0014__x0007__x0001__x0001_ 2 2 4 3" xfId="594"/>
    <cellStyle name="20% - 强调文字颜色 3 2 4 2 2" xfId="595"/>
    <cellStyle name="?鹎%U龡&amp;H齲_x0001_C铣_x0014__x0007__x0001__x0001_ 2 2 4 3 2" xfId="596"/>
    <cellStyle name="?鹎%U龡&amp;H齲_x0001_C铣_x0014__x0007__x0001__x0001_ 2 4 2 2_2015财政决算公开" xfId="597"/>
    <cellStyle name="no dec 2" xfId="598"/>
    <cellStyle name="20% - 强调文字颜色 6 3 3 2" xfId="599"/>
    <cellStyle name="?鹎%U龡&amp;H齲_x0001_C铣_x0014__x0007__x0001__x0001_ 2 2 4 4" xfId="600"/>
    <cellStyle name="20% - 强调文字颜色 6 3 3 2 2" xfId="601"/>
    <cellStyle name="?鹎%U龡&amp;H齲_x0001_C铣_x0014__x0007__x0001__x0001_ 2 2 4 4 2" xfId="602"/>
    <cellStyle name="20% - 强调文字颜色 6 3 3 3" xfId="603"/>
    <cellStyle name="?鹎%U龡&amp;H齲_x0001_C铣_x0014__x0007__x0001__x0001_ 2 2 4 5" xfId="604"/>
    <cellStyle name="20% - 强调文字颜色 5 2 2 2 2 2" xfId="605"/>
    <cellStyle name="20% - 强调文字颜色 2 2 4 2 2" xfId="606"/>
    <cellStyle name="?鹎%U龡&amp;H齲_x0001_C铣_x0014__x0007__x0001__x0001_ 3 2 2 2 4 5" xfId="607"/>
    <cellStyle name="?鹎%U龡&amp;H齲_x0001_C铣_x0014__x0007__x0001__x0001_ 3 4 6 5" xfId="608"/>
    <cellStyle name="数字 2 4" xfId="609"/>
    <cellStyle name="?鹎%U龡&amp;H齲_x0001_C铣_x0014__x0007__x0001__x0001_ 2 2 4_2015财政决算公开" xfId="610"/>
    <cellStyle name="20% - 强调文字颜色 4 6 2" xfId="611"/>
    <cellStyle name="?鹎%U龡&amp;H齲_x0001_C铣_x0014__x0007__x0001__x0001_ 2 2 5" xfId="612"/>
    <cellStyle name="常规 11 2" xfId="613"/>
    <cellStyle name="?鹎%U龡&amp;H齲_x0001_C铣_x0014__x0007__x0001__x0001_ 2 2 5 2" xfId="614"/>
    <cellStyle name="常规 11 2 2" xfId="615"/>
    <cellStyle name="烹拳 [0]_laroux" xfId="616"/>
    <cellStyle name="?鹎%U龡&amp;H齲_x0001_C铣_x0014__x0007__x0001__x0001_ 2 2 5 2 2" xfId="617"/>
    <cellStyle name="60% - 强调文字颜色 2 2 4 3" xfId="618"/>
    <cellStyle name="60% - 强调文字颜色 3 3 5" xfId="619"/>
    <cellStyle name="常规 11 2 2 2" xfId="620"/>
    <cellStyle name="?鹎%U龡&amp;H齲_x0001_C铣_x0014__x0007__x0001__x0001_ 2 2 5 3" xfId="621"/>
    <cellStyle name="常规 11 2 3" xfId="622"/>
    <cellStyle name="?鹎%U龡&amp;H齲_x0001_C铣_x0014__x0007__x0001__x0001_ 2 2 5 3 2" xfId="623"/>
    <cellStyle name="常规 11 2 3 2" xfId="624"/>
    <cellStyle name="20% - 强调文字颜色 6 3 4 2" xfId="625"/>
    <cellStyle name="20% - 强调文字颜色 4 5 2 2 2" xfId="626"/>
    <cellStyle name="?鹎%U龡&amp;H齲_x0001_C铣_x0014__x0007__x0001__x0001_ 2 2 5 4" xfId="627"/>
    <cellStyle name="强调文字颜色 1 3 3 2 2" xfId="628"/>
    <cellStyle name="常规 11 2 4" xfId="629"/>
    <cellStyle name="?鹎%U龡&amp;H齲_x0001_C铣_x0014__x0007__x0001__x0001_ 2 2 5 4 2" xfId="630"/>
    <cellStyle name="注释 2 2 3" xfId="631"/>
    <cellStyle name="40% - 强调文字颜色 5 6 3" xfId="632"/>
    <cellStyle name="?鹎%U龡&amp;H齲_x0001_C铣_x0014__x0007__x0001__x0001_ 2 4 4 2 2" xfId="633"/>
    <cellStyle name="60% - 强调文字颜色 2 3 2 2 3" xfId="634"/>
    <cellStyle name="?鹎%U龡&amp;H齲_x0001_C铣_x0014__x0007__x0001__x0001_ 2 2 5 5" xfId="635"/>
    <cellStyle name="常规 11 2 5" xfId="636"/>
    <cellStyle name="千位分隔 3 2 3 2 2" xfId="637"/>
    <cellStyle name="?鹎%U龡&amp;H齲_x0001_C铣_x0014__x0007__x0001__x0001_ 2 4 5 4" xfId="638"/>
    <cellStyle name="常规 13 2 4" xfId="639"/>
    <cellStyle name="?鹎%U龡&amp;H齲_x0001_C铣_x0014__x0007__x0001__x0001_ 2 2 5_2015财政决算公开" xfId="640"/>
    <cellStyle name="?鹎%U龡&amp;H齲_x0001_C铣_x0014__x0007__x0001__x0001_ 2 2 6" xfId="641"/>
    <cellStyle name="?鹎%U龡&amp;H齲_x0001_C铣_x0014__x0007__x0001__x0001_ 3 4 9 2" xfId="642"/>
    <cellStyle name="?鹎%U龡&amp;H齲_x0001_C铣_x0014__x0007__x0001__x0001_ 3 2 2 2 7 2" xfId="643"/>
    <cellStyle name="常规 11 3" xfId="644"/>
    <cellStyle name="?鹎%U龡&amp;H齲_x0001_C铣_x0014__x0007__x0001__x0001_ 2 3 2 2 3" xfId="645"/>
    <cellStyle name="?鹎%U龡&amp;H齲_x0001_C铣_x0014__x0007__x0001__x0001_ 2 2 6 2" xfId="646"/>
    <cellStyle name="40% - 强调文字颜色 2 3 2 2 3" xfId="647"/>
    <cellStyle name="常规 11 3 2" xfId="648"/>
    <cellStyle name="?鹎%U龡&amp;H齲_x0001_C铣_x0014__x0007__x0001__x0001_ 2 3 2 2 3 2" xfId="649"/>
    <cellStyle name="注释 4 3" xfId="650"/>
    <cellStyle name="常规 11 3 2 2" xfId="651"/>
    <cellStyle name="常规 18" xfId="652"/>
    <cellStyle name="常规 23" xfId="653"/>
    <cellStyle name="?鹎%U龡&amp;H齲_x0001_C铣_x0014__x0007__x0001__x0001_ 2 2 6 2 2" xfId="654"/>
    <cellStyle name="60% - 强调文字颜色 4 3 5" xfId="655"/>
    <cellStyle name="检查单元格 2 2 4" xfId="656"/>
    <cellStyle name="?鹎%U龡&amp;H齲_x0001_C铣_x0014__x0007__x0001__x0001_ 2 3 2 2 4" xfId="657"/>
    <cellStyle name="?鹎%U龡&amp;H齲_x0001_C铣_x0014__x0007__x0001__x0001_ 2 2 6 3" xfId="658"/>
    <cellStyle name="常规 11 3 3" xfId="659"/>
    <cellStyle name="?鹎%U龡&amp;H齲_x0001_C铣_x0014__x0007__x0001__x0001_ 2 3 2 2 4 2" xfId="660"/>
    <cellStyle name="注释 5 3" xfId="661"/>
    <cellStyle name="常规 68" xfId="662"/>
    <cellStyle name="常规 73" xfId="663"/>
    <cellStyle name="?鹎%U龡&amp;H齲_x0001_C铣_x0014__x0007__x0001__x0001_ 2 2 6 3 2" xfId="664"/>
    <cellStyle name="检查单元格 2 3 4" xfId="665"/>
    <cellStyle name="?鹎%U龡&amp;H齲_x0001_C铣_x0014__x0007__x0001__x0001_ 2 3 2 2 5" xfId="666"/>
    <cellStyle name="?鹎%U龡&amp;H齲_x0001_C铣_x0014__x0007__x0001__x0001_ 2 2 6 4" xfId="667"/>
    <cellStyle name="表标题 2 2 2" xfId="668"/>
    <cellStyle name="常规 11 3 4" xfId="669"/>
    <cellStyle name="?鹎%U龡&amp;H齲_x0001_C铣_x0014__x0007__x0001__x0001_ 2 2 6_2015财政决算公开" xfId="670"/>
    <cellStyle name="40% - 强调文字颜色 1 3 2 3 2" xfId="671"/>
    <cellStyle name="常规 11 4" xfId="672"/>
    <cellStyle name="货币 2 3 3 2" xfId="673"/>
    <cellStyle name="?鹎%U龡&amp;H齲_x0001_C铣_x0014__x0007__x0001__x0001_ 2 2 7" xfId="674"/>
    <cellStyle name="链接单元格 3 2 2" xfId="675"/>
    <cellStyle name="20% - 强调文字颜色 1 2 2 2" xfId="676"/>
    <cellStyle name="?鹎%U龡&amp;H齲_x0001_C铣_x0014__x0007__x0001__x0001_ 2 3 2 3 3" xfId="677"/>
    <cellStyle name="标题 5" xfId="678"/>
    <cellStyle name="常规 11 4 2" xfId="679"/>
    <cellStyle name="货币 2 3 3 2 2" xfId="680"/>
    <cellStyle name="?鹎%U龡&amp;H齲_x0001_C铣_x0014__x0007__x0001__x0001_ 2 2 7 2" xfId="681"/>
    <cellStyle name="解释性文本 2 3" xfId="682"/>
    <cellStyle name="链接单元格 3 2 2 2" xfId="683"/>
    <cellStyle name="20% - 强调文字颜色 1 2 2 3" xfId="684"/>
    <cellStyle name="?鹎%U龡&amp;H齲_x0001_C铣_x0014__x0007__x0001__x0001_ 2 3 2 3 4" xfId="685"/>
    <cellStyle name="标题 6" xfId="686"/>
    <cellStyle name="?鹎%U龡&amp;H齲_x0001_C铣_x0014__x0007__x0001__x0001_ 2 2 7 3" xfId="687"/>
    <cellStyle name="解释性文本 2 4" xfId="688"/>
    <cellStyle name="?鹎%U龡&amp;H齲_x0001_C铣_x0014__x0007__x0001__x0001_ 2 2 7 3 2" xfId="689"/>
    <cellStyle name="?鹎%U龡&amp;H齲_x0001_C铣_x0014__x0007__x0001__x0001_ 2 4 10" xfId="690"/>
    <cellStyle name="常规 2 2 2 2_2015财政决算公开" xfId="691"/>
    <cellStyle name="?鹎%U龡&amp;H齲_x0001_C铣_x0014__x0007__x0001__x0001_ 2 2 7 4" xfId="692"/>
    <cellStyle name="表标题 2 3 2" xfId="693"/>
    <cellStyle name="?鹎%U龡&amp;H齲_x0001_C铣_x0014__x0007__x0001__x0001_ 2 4 4 4 2" xfId="694"/>
    <cellStyle name="注释 2 4 3" xfId="695"/>
    <cellStyle name="20% - 强调文字颜色 3 5_2015财政决算公开" xfId="696"/>
    <cellStyle name="常规 2 3 2 3 5" xfId="697"/>
    <cellStyle name="?鹎%U龡&amp;H齲_x0001_C铣_x0014__x0007__x0001__x0001_ 2 2 7 5" xfId="698"/>
    <cellStyle name="常规 14 7" xfId="699"/>
    <cellStyle name="20% - 强调文字颜色 6 3 2" xfId="700"/>
    <cellStyle name="?鹎%U龡&amp;H齲_x0001_C铣_x0014__x0007__x0001__x0001_ 2 2 7_2015财政决算公开" xfId="701"/>
    <cellStyle name="60% - 强调文字颜色 6 2 5 2" xfId="702"/>
    <cellStyle name="解释性文本 3 2 2 2" xfId="703"/>
    <cellStyle name="?鹎%U龡&amp;H齲_x0001_C铣_x0014__x0007__x0001__x0001_ 2 3" xfId="704"/>
    <cellStyle name="60% - 强调文字颜色 2 7 2" xfId="705"/>
    <cellStyle name="?鹎%U龡&amp;H齲_x0001_C铣_x0014__x0007__x0001__x0001_ 2 2 9" xfId="706"/>
    <cellStyle name="?鹎%U龡&amp;H齲_x0001_C铣_x0014__x0007__x0001__x0001_ 4 10" xfId="707"/>
    <cellStyle name="常规 11 6" xfId="708"/>
    <cellStyle name="货币 2 3 3 4" xfId="709"/>
    <cellStyle name="?鹎%U龡&amp;H齲_x0001_C铣_x0014__x0007__x0001__x0001_ 3 3 5 3" xfId="710"/>
    <cellStyle name="?鹎%U龡&amp;H齲_x0001_C铣_x0014__x0007__x0001__x0001_ 3 2 3 3 3" xfId="711"/>
    <cellStyle name="40% - 强调文字颜色 2 2_2015财政决算公开" xfId="712"/>
    <cellStyle name="?鹎%U龡&amp;H齲_x0001_C铣_x0014__x0007__x0001__x0001_ 2 2_2015财政决算公开" xfId="713"/>
    <cellStyle name="常规 28 3" xfId="714"/>
    <cellStyle name="常规 33 3" xfId="715"/>
    <cellStyle name="货币 3 2 8" xfId="716"/>
    <cellStyle name="?鹎%U龡&amp;H齲_x0001_C铣_x0014__x0007__x0001__x0001_ 2 3 2 2" xfId="717"/>
    <cellStyle name="40% - 强调文字颜色 4 5 2_2015财政决算公开" xfId="718"/>
    <cellStyle name="?鹎%U龡&amp;H齲_x0001_C铣_x0014__x0007__x0001__x0001_ 2 3 2 2 2" xfId="719"/>
    <cellStyle name="?鹎%U龡&amp;H齲_x0001_C铣_x0014__x0007__x0001__x0001_ 2 3 2 2 2 2" xfId="720"/>
    <cellStyle name="?鹎%U龡&amp;H齲_x0001_C铣_x0014__x0007__x0001__x0001_ 3 2 5 3 2" xfId="721"/>
    <cellStyle name="?鹎%U龡&amp;H齲_x0001_C铣_x0014__x0007__x0001__x0001_ 3 2 2 3 3 2" xfId="722"/>
    <cellStyle name="?鹎%U龡&amp;H齲_x0001_C铣_x0014__x0007__x0001__x0001_ 2 3 2 2_2015财政决算公开" xfId="723"/>
    <cellStyle name="?鹎%U龡&amp;H齲_x0001_C铣_x0014__x0007__x0001__x0001_ 2 3 2 3" xfId="724"/>
    <cellStyle name="20% - 强调文字颜色 5 2 3 2 2" xfId="725"/>
    <cellStyle name="?鹎%U龡&amp;H齲_x0001_C铣_x0014__x0007__x0001__x0001_ 2 3 2 3_2015财政决算公开" xfId="726"/>
    <cellStyle name="40% - 强调文字颜色 3 7 2" xfId="727"/>
    <cellStyle name="强调文字颜色 3 2 2 2" xfId="728"/>
    <cellStyle name="?鹎%U龡&amp;H齲_x0001_C铣_x0014__x0007__x0001__x0001_ 2 3 2 4" xfId="729"/>
    <cellStyle name="强调文字颜色 3 2 2 2 2" xfId="730"/>
    <cellStyle name="?鹎%U龡&amp;H齲_x0001_C铣_x0014__x0007__x0001__x0001_ 2 3 2 4 2" xfId="731"/>
    <cellStyle name="?鹎%U龡&amp;H齲_x0001_C铣_x0014__x0007__x0001__x0001_ 2 3 4_2015财政决算公开" xfId="732"/>
    <cellStyle name="常规 8 3 3" xfId="733"/>
    <cellStyle name="强调文字颜色 3 2 2 2 2 2" xfId="734"/>
    <cellStyle name="?鹎%U龡&amp;H齲_x0001_C铣_x0014__x0007__x0001__x0001_ 2 3 2 4 2 2" xfId="735"/>
    <cellStyle name="?鹎%U龡&amp;H齲_x0001_C铣_x0014__x0007__x0001__x0001_ 3 4 4 4 2" xfId="736"/>
    <cellStyle name="?鹎%U龡&amp;H齲_x0001_C铣_x0014__x0007__x0001__x0001_ 3 2 2 2 2 4 2" xfId="737"/>
    <cellStyle name="40% - 着色 4" xfId="738"/>
    <cellStyle name="20% - 强调文字颜色 5 2 4" xfId="739"/>
    <cellStyle name="?鹎%U龡&amp;H齲_x0001_C铣_x0014__x0007__x0001__x0001_ 2 3 2 4_2015财政决算公开" xfId="740"/>
    <cellStyle name="强调文字颜色 3 2 2 3" xfId="741"/>
    <cellStyle name="?鹎%U龡&amp;H齲_x0001_C铣_x0014__x0007__x0001__x0001_ 2 3 2 5" xfId="742"/>
    <cellStyle name="强调文字颜色 3 2 2 3 2" xfId="743"/>
    <cellStyle name="?鹎%U龡&amp;H齲_x0001_C铣_x0014__x0007__x0001__x0001_ 2 3 2 5 2" xfId="744"/>
    <cellStyle name="强调文字颜色 3 2 2 4" xfId="745"/>
    <cellStyle name="?鹎%U龡&amp;H齲_x0001_C铣_x0014__x0007__x0001__x0001_ 2 3 2 6" xfId="746"/>
    <cellStyle name="?鹎%U龡&amp;H齲_x0001_C铣_x0014__x0007__x0001__x0001_ 2 3 2 6 2" xfId="747"/>
    <cellStyle name="?鹎%U龡&amp;H齲_x0001_C铣_x0014__x0007__x0001__x0001_ 3 2 2 5_2015财政决算公开" xfId="748"/>
    <cellStyle name="货币 4 9" xfId="749"/>
    <cellStyle name="?鹎%U龡&amp;H齲_x0001_C铣_x0014__x0007__x0001__x0001_ 3 2 7_2015财政决算公开" xfId="750"/>
    <cellStyle name="千位分隔 9 2" xfId="751"/>
    <cellStyle name="?鹎%U龡&amp;H齲_x0001_C铣_x0014__x0007__x0001__x0001_ 4 2 6 2" xfId="752"/>
    <cellStyle name="?鹎%U龡&amp;H齲_x0001_C铣_x0014__x0007__x0001__x0001_ 2 3 2 7" xfId="753"/>
    <cellStyle name="强调文字颜色 4 2 2 2 2" xfId="754"/>
    <cellStyle name="?鹎%U龡&amp;H齲_x0001_C铣_x0014__x0007__x0001__x0001_ 3 3 2 4 2" xfId="755"/>
    <cellStyle name="?鹎%U龡&amp;H齲_x0001_C铣_x0014__x0007__x0001__x0001_ 2 3 2 7 2" xfId="756"/>
    <cellStyle name="强调文字颜色 4 2 2 2 2 2" xfId="757"/>
    <cellStyle name="?鹎%U龡&amp;H齲_x0001_C铣_x0014__x0007__x0001__x0001_ 3 3 2 4 2 2" xfId="758"/>
    <cellStyle name="?鹎%U龡&amp;H齲_x0001_C铣_x0014__x0007__x0001__x0001_ 2 3 3" xfId="759"/>
    <cellStyle name="?鹎%U龡&amp;H齲_x0001_C铣_x0014__x0007__x0001__x0001_ 2 3 3 2" xfId="760"/>
    <cellStyle name="?鹎%U龡&amp;H齲_x0001_C铣_x0014__x0007__x0001__x0001_ 2 3 3 3" xfId="761"/>
    <cellStyle name="?鹎%U龡&amp;H齲_x0001_C铣_x0014__x0007__x0001__x0001_ 2 3 3 3 2" xfId="762"/>
    <cellStyle name="20% - 强调文字颜色 6 4 2 2 2" xfId="763"/>
    <cellStyle name="强调文字颜色 3 2 3 2 2" xfId="764"/>
    <cellStyle name="?鹎%U龡&amp;H齲_x0001_C铣_x0014__x0007__x0001__x0001_ 2 3 3 4 2" xfId="765"/>
    <cellStyle name="60% - 着色 4 2" xfId="766"/>
    <cellStyle name="20% - 强调文字颜色 6 4 2 3" xfId="767"/>
    <cellStyle name="强调文字颜色 3 2 3 3" xfId="768"/>
    <cellStyle name="?鹎%U龡&amp;H齲_x0001_C铣_x0014__x0007__x0001__x0001_ 2 3 3 5" xfId="769"/>
    <cellStyle name="标题 1 2 2" xfId="770"/>
    <cellStyle name="?鹎%U龡&amp;H齲_x0001_C铣_x0014__x0007__x0001__x0001_ 3 2 5" xfId="771"/>
    <cellStyle name="后继超级链接 3 2" xfId="772"/>
    <cellStyle name="?鹎%U龡&amp;H齲_x0001_C铣_x0014__x0007__x0001__x0001_ 3 2 2 3" xfId="773"/>
    <cellStyle name="?鹎%U龡&amp;H齲_x0001_C铣_x0014__x0007__x0001__x0001_ 2 3 3_2015财政决算公开" xfId="774"/>
    <cellStyle name="?鹎%U龡&amp;H齲_x0001_C铣_x0014__x0007__x0001__x0001_ 2 3 4" xfId="775"/>
    <cellStyle name="40% - 强调文字颜色 6 5_2015财政决算公开" xfId="776"/>
    <cellStyle name="?鹎%U龡&amp;H齲_x0001_C铣_x0014__x0007__x0001__x0001_ 2 3_2015财政决算公开" xfId="777"/>
    <cellStyle name="?鹎%U龡&amp;H齲_x0001_C铣_x0014__x0007__x0001__x0001_ 2 3 4 2" xfId="778"/>
    <cellStyle name="?鹎%U龡&amp;H齲_x0001_C铣_x0014__x0007__x0001__x0001_ 2 3 4 2 2" xfId="779"/>
    <cellStyle name="60% - 强调文字颜色 2 2 2 2 3" xfId="780"/>
    <cellStyle name="?鹎%U龡&amp;H齲_x0001_C铣_x0014__x0007__x0001__x0001_ 2 3 4 3" xfId="781"/>
    <cellStyle name="40% - 强调文字颜色 4 2 2 2_2015财政决算公开" xfId="782"/>
    <cellStyle name="20% - 强调文字颜色 6 4 3 2" xfId="783"/>
    <cellStyle name="强调文字颜色 3 2 4 2" xfId="784"/>
    <cellStyle name="?鹎%U龡&amp;H齲_x0001_C铣_x0014__x0007__x0001__x0001_ 2 3 4 4" xfId="785"/>
    <cellStyle name="强调文字颜色 3 2 4 2 2" xfId="786"/>
    <cellStyle name="?鹎%U龡&amp;H齲_x0001_C铣_x0014__x0007__x0001__x0001_ 2 3 4 4 2" xfId="787"/>
    <cellStyle name="常规 2 2 2 3 5" xfId="788"/>
    <cellStyle name="强调文字颜色 3 2 4 3" xfId="789"/>
    <cellStyle name="?鹎%U龡&amp;H齲_x0001_C铣_x0014__x0007__x0001__x0001_ 2 3 4 5" xfId="790"/>
    <cellStyle name="标题 1 3 2" xfId="791"/>
    <cellStyle name="?鹎%U龡&amp;H齲_x0001_C铣_x0014__x0007__x0001__x0001_ 2 3 5" xfId="792"/>
    <cellStyle name="常规 12 2" xfId="793"/>
    <cellStyle name="好 4 2 2" xfId="794"/>
    <cellStyle name="?鹎%U龡&amp;H齲_x0001_C铣_x0014__x0007__x0001__x0001_ 2 3 5 2 2" xfId="795"/>
    <cellStyle name="60% - 强调文字颜色 2 2 3 2 3" xfId="796"/>
    <cellStyle name="60% - 强调文字颜色 3 2 4 3" xfId="797"/>
    <cellStyle name="常规 12 2 2 2" xfId="798"/>
    <cellStyle name="千位分隔 2 2 8" xfId="799"/>
    <cellStyle name="?鹎%U龡&amp;H齲_x0001_C铣_x0014__x0007__x0001__x0001_ 2 3 5 3 2" xfId="800"/>
    <cellStyle name="常规 12 2 3 2" xfId="801"/>
    <cellStyle name="常规 2 2 3 2 5" xfId="802"/>
    <cellStyle name="?鹎%U龡&amp;H齲_x0001_C铣_x0014__x0007__x0001__x0001_ 2 3 5_2015财政决算公开" xfId="803"/>
    <cellStyle name="20% - 强调文字颜色 5 6 3" xfId="804"/>
    <cellStyle name="60% - 强调文字颜色 1 5 2 2" xfId="805"/>
    <cellStyle name="常规 12 2_2015财政决算公开" xfId="806"/>
    <cellStyle name="?鹎%U龡&amp;H齲_x0001_C铣_x0014__x0007__x0001__x0001_ 2 3 6" xfId="807"/>
    <cellStyle name="常规 12 3" xfId="808"/>
    <cellStyle name="好 4 2 3" xfId="809"/>
    <cellStyle name="?鹎%U龡&amp;H齲_x0001_C铣_x0014__x0007__x0001__x0001_ 2 3 6 2" xfId="810"/>
    <cellStyle name="常规 12 3 2" xfId="811"/>
    <cellStyle name="?鹎%U龡&amp;H齲_x0001_C铣_x0014__x0007__x0001__x0001_ 2 3 6 2 2" xfId="812"/>
    <cellStyle name="常规 12 3 2 2" xfId="813"/>
    <cellStyle name="?鹎%U龡&amp;H齲_x0001_C铣_x0014__x0007__x0001__x0001_ 2 3 6 3" xfId="814"/>
    <cellStyle name="常规 12 3 3" xfId="815"/>
    <cellStyle name="霓付_laroux" xfId="816"/>
    <cellStyle name="千位分隔 3 2 8" xfId="817"/>
    <cellStyle name="?鹎%U龡&amp;H齲_x0001_C铣_x0014__x0007__x0001__x0001_ 2 3 6 3 2" xfId="818"/>
    <cellStyle name="千位分隔 3 2 2 3 2" xfId="819"/>
    <cellStyle name="?鹎%U龡&amp;H齲_x0001_C铣_x0014__x0007__x0001__x0001_ 2 3 6 4" xfId="820"/>
    <cellStyle name="表标题 3 2 2" xfId="821"/>
    <cellStyle name="?鹎%U龡&amp;H齲_x0001_C铣_x0014__x0007__x0001__x0001_ 2 4 5_2015财政决算公开" xfId="822"/>
    <cellStyle name="注释 3 3 2 2" xfId="823"/>
    <cellStyle name="40% - 强调文字颜色 1 4 4" xfId="824"/>
    <cellStyle name="常规 13 2_2015财政决算公开" xfId="825"/>
    <cellStyle name="?鹎%U龡&amp;H齲_x0001_C铣_x0014__x0007__x0001__x0001_ 2 3 6 4 2" xfId="826"/>
    <cellStyle name="常规 12 4" xfId="827"/>
    <cellStyle name="货币 2 3 4 2" xfId="828"/>
    <cellStyle name="?鹎%U龡&amp;H齲_x0001_C铣_x0014__x0007__x0001__x0001_ 2 3 7" xfId="829"/>
    <cellStyle name="链接单元格 3 3 2" xfId="830"/>
    <cellStyle name="?鹎%U龡&amp;H齲_x0001_C铣_x0014__x0007__x0001__x0001_ 2 3 7 2" xfId="831"/>
    <cellStyle name="常规 12 4 2" xfId="832"/>
    <cellStyle name="货币 2 3 4 2 2" xfId="833"/>
    <cellStyle name="?鹎%U龡&amp;H齲_x0001_C铣_x0014__x0007__x0001__x0001_ 4 3 4 2" xfId="834"/>
    <cellStyle name="?鹎%U龡&amp;H齲_x0001_C铣_x0014__x0007__x0001__x0001_ 3 2" xfId="835"/>
    <cellStyle name="?鹎%U龡&amp;H齲_x0001_C铣_x0014__x0007__x0001__x0001_ 3 3 3 2 2" xfId="836"/>
    <cellStyle name="?鹎%U龡&amp;H齲_x0001_C铣_x0014__x0007__x0001__x0001_ 2 3 8" xfId="837"/>
    <cellStyle name="常规 12 5" xfId="838"/>
    <cellStyle name="货币 2 3 4 3" xfId="839"/>
    <cellStyle name="?鹎%U龡&amp;H齲_x0001_C铣_x0014__x0007__x0001__x0001_ 3 2 2" xfId="840"/>
    <cellStyle name="?鹎%U龡&amp;H齲_x0001_C铣_x0014__x0007__x0001__x0001_ 2 3 8 2" xfId="841"/>
    <cellStyle name="常规 12 5 2" xfId="842"/>
    <cellStyle name="货币 2 3 4 3 2" xfId="843"/>
    <cellStyle name="?鹎%U龡&amp;H齲_x0001_C铣_x0014__x0007__x0001__x0001_ 2 3 9" xfId="844"/>
    <cellStyle name="常规 12 6" xfId="845"/>
    <cellStyle name="货币 2 3 4 4" xfId="846"/>
    <cellStyle name="?鹎%U龡&amp;H齲_x0001_C铣_x0014__x0007__x0001__x0001_ 2 3 9 2" xfId="847"/>
    <cellStyle name="货币 2 3 4 4 2" xfId="848"/>
    <cellStyle name="?鹎%U龡&amp;H齲_x0001_C铣_x0014__x0007__x0001__x0001_ 2 4 2" xfId="849"/>
    <cellStyle name="差 2 3 2 2" xfId="850"/>
    <cellStyle name="?鹎%U龡&amp;H齲_x0001_C铣_x0014__x0007__x0001__x0001_ 2 5 3 2" xfId="851"/>
    <cellStyle name="好 2" xfId="852"/>
    <cellStyle name="货币 2 3 6" xfId="853"/>
    <cellStyle name="?鹎%U龡&amp;H齲_x0001_C铣_x0014__x0007__x0001__x0001_ 4 2 4_2015财政决算公开" xfId="854"/>
    <cellStyle name="?鹎%U龡&amp;H齲_x0001_C铣_x0014__x0007__x0001__x0001_ 2 4 2 2 2" xfId="855"/>
    <cellStyle name="?鹎%U龡&amp;H齲_x0001_C铣_x0014__x0007__x0001__x0001_ 3 3 2 2_2015财政决算公开" xfId="856"/>
    <cellStyle name="40% - 强调文字颜色 3 6 3" xfId="857"/>
    <cellStyle name="强调文字颜色 3 3 2 4" xfId="858"/>
    <cellStyle name="?鹎%U龡&amp;H齲_x0001_C铣_x0014__x0007__x0001__x0001_ 2 4 2 6" xfId="859"/>
    <cellStyle name="?鹎%U龡&amp;H齲_x0001_C铣_x0014__x0007__x0001__x0001_ 2 4 2 2 2 2" xfId="860"/>
    <cellStyle name="?鹎%U龡&amp;H齲_x0001_C铣_x0014__x0007__x0001__x0001_ 3 2 6 2" xfId="861"/>
    <cellStyle name="?鹎%U龡&amp;H齲_x0001_C铣_x0014__x0007__x0001__x0001_ 3 2 2 4 2" xfId="862"/>
    <cellStyle name="?鹎%U龡&amp;H齲_x0001_C铣_x0014__x0007__x0001__x0001_ 3 6 4" xfId="863"/>
    <cellStyle name="20% - 强调文字颜色 1 6" xfId="864"/>
    <cellStyle name="?鹎%U龡&amp;H齲_x0001_C铣_x0014__x0007__x0001__x0001_ 2 4 2 2 3" xfId="865"/>
    <cellStyle name="?鹎%U龡&amp;H齲_x0001_C铣_x0014__x0007__x0001__x0001_ 3 2 6 2 2" xfId="866"/>
    <cellStyle name="?鹎%U龡&amp;H齲_x0001_C铣_x0014__x0007__x0001__x0001_ 3 2 2 4 2 2" xfId="867"/>
    <cellStyle name="20% - 强调文字颜色 1 6 2" xfId="868"/>
    <cellStyle name="?鹎%U龡&amp;H齲_x0001_C铣_x0014__x0007__x0001__x0001_ 2 4 2 2 3 2" xfId="869"/>
    <cellStyle name="?鹎%U龡&amp;H齲_x0001_C铣_x0014__x0007__x0001__x0001_ 3 2 6 3" xfId="870"/>
    <cellStyle name="?鹎%U龡&amp;H齲_x0001_C铣_x0014__x0007__x0001__x0001_ 3 2 2 4 3" xfId="871"/>
    <cellStyle name="20% - 强调文字颜色 1 7" xfId="872"/>
    <cellStyle name="60% - 强调文字颜色 4 4 2 2" xfId="873"/>
    <cellStyle name="?鹎%U龡&amp;H齲_x0001_C铣_x0014__x0007__x0001__x0001_ 2 4 2 2 4" xfId="874"/>
    <cellStyle name="货币 3 2 3 3 2" xfId="875"/>
    <cellStyle name="?鹎%U龡&amp;H齲_x0001_C铣_x0014__x0007__x0001__x0001_ 3 2 6 3 2" xfId="876"/>
    <cellStyle name="?鹎%U龡&amp;H齲_x0001_C铣_x0014__x0007__x0001__x0001_ 3 2 2 4 3 2" xfId="877"/>
    <cellStyle name="20% - 强调文字颜色 1 7 2" xfId="878"/>
    <cellStyle name="60% - 强调文字颜色 4 4 2 2 2" xfId="879"/>
    <cellStyle name="?鹎%U龡&amp;H齲_x0001_C铣_x0014__x0007__x0001__x0001_ 2 4 2 2 4 2" xfId="880"/>
    <cellStyle name="?鹎%U龡&amp;H齲_x0001_C铣_x0014__x0007__x0001__x0001_ 2 5 4" xfId="881"/>
    <cellStyle name="差 2 3 3" xfId="882"/>
    <cellStyle name="?鹎%U龡&amp;H齲_x0001_C铣_x0014__x0007__x0001__x0001_ 2 4 2 3" xfId="883"/>
    <cellStyle name="?鹎%U龡&amp;H齲_x0001_C铣_x0014__x0007__x0001__x0001_ 3 4 6 2 2" xfId="884"/>
    <cellStyle name="千位分隔 4 6 4" xfId="885"/>
    <cellStyle name="?鹎%U龡&amp;H齲_x0001_C铣_x0014__x0007__x0001__x0001_ 3 2 2 2 4 2 2" xfId="886"/>
    <cellStyle name="20% - 强调文字颜色 2 2 7" xfId="887"/>
    <cellStyle name="?鹎%U龡&amp;H齲_x0001_C铣_x0014__x0007__x0001__x0001_ 2 4 2 3_2015财政决算公开" xfId="888"/>
    <cellStyle name="常规 2 4 2 8" xfId="889"/>
    <cellStyle name="强调文字颜色 3 3 2 2" xfId="890"/>
    <cellStyle name="?鹎%U龡&amp;H齲_x0001_C铣_x0014__x0007__x0001__x0001_ 2 4 2 4" xfId="891"/>
    <cellStyle name="强调文字颜色 3 3 2 2 2" xfId="892"/>
    <cellStyle name="?鹎%U龡&amp;H齲_x0001_C铣_x0014__x0007__x0001__x0001_ 2 4 2 4 2" xfId="893"/>
    <cellStyle name="强调文字颜色 3 3 2 2 2 2" xfId="894"/>
    <cellStyle name="?鹎%U龡&amp;H齲_x0001_C铣_x0014__x0007__x0001__x0001_ 2 4 2 4 2 2" xfId="895"/>
    <cellStyle name="20% - 强调文字颜色 2 2 3 2" xfId="896"/>
    <cellStyle name="强调文字颜色 3 3 2 2 3" xfId="897"/>
    <cellStyle name="?鹎%U龡&amp;H齲_x0001_C铣_x0014__x0007__x0001__x0001_ 2 4 2 4 3" xfId="898"/>
    <cellStyle name="百分比 2 2 2 2 2" xfId="899"/>
    <cellStyle name="?鹎%U龡&amp;H齲_x0001_C铣_x0014__x0007__x0001__x0001_ 3 2 2 6 2" xfId="900"/>
    <cellStyle name="20% - 强调文字颜色 3 6" xfId="901"/>
    <cellStyle name="?鹎%U龡&amp;H齲_x0001_C铣_x0014__x0007__x0001__x0001_ 3 2 8 2" xfId="902"/>
    <cellStyle name="?鹎%U龡&amp;H齲_x0001_C铣_x0014__x0007__x0001__x0001_ 3 2 2 6 2 2" xfId="903"/>
    <cellStyle name="20% - 强调文字颜色 3 6 2" xfId="904"/>
    <cellStyle name="输入 8" xfId="905"/>
    <cellStyle name="?鹎%U龡&amp;H齲_x0001_C铣_x0014__x0007__x0001__x0001_ 3 2 3 4 5" xfId="906"/>
    <cellStyle name="20% - 强调文字颜色 2 2 3 2 2" xfId="907"/>
    <cellStyle name="千位分隔 11" xfId="908"/>
    <cellStyle name="?鹎%U龡&amp;H齲_x0001_C铣_x0014__x0007__x0001__x0001_ 2 4 2 4 3 2" xfId="909"/>
    <cellStyle name="?鹎%U龡&amp;H齲_x0001_C铣_x0014__x0007__x0001__x0001_ 3 3 6 5" xfId="910"/>
    <cellStyle name="百分比 2 2 2 2 2 2" xfId="911"/>
    <cellStyle name="注释 5 2 2" xfId="912"/>
    <cellStyle name="?鹎%U龡&amp;H齲_x0001_C铣_x0014__x0007__x0001__x0001_ 3 2 2 6 3" xfId="913"/>
    <cellStyle name="20% - 强调文字颜色 3 7" xfId="914"/>
    <cellStyle name="检查单元格 2 3 3 2" xfId="915"/>
    <cellStyle name="20% - 强调文字颜色 2 2 3 3" xfId="916"/>
    <cellStyle name="?鹎%U龡&amp;H齲_x0001_C铣_x0014__x0007__x0001__x0001_ 2 4 2 4 4" xfId="917"/>
    <cellStyle name="常规 4 2 2 3 2 2" xfId="918"/>
    <cellStyle name="百分比 2 2 2 2 3" xfId="919"/>
    <cellStyle name="警告文本 2 2" xfId="920"/>
    <cellStyle name="20% - 强调文字颜色 5 2 3_2015财政决算公开" xfId="921"/>
    <cellStyle name="注释 5 2 2 2" xfId="922"/>
    <cellStyle name="?鹎%U龡&amp;H齲_x0001_C铣_x0014__x0007__x0001__x0001_ 3 2 2 6 3 2" xfId="923"/>
    <cellStyle name="20% - 强调文字颜色 3 7 2" xfId="924"/>
    <cellStyle name="20% - 强调文字颜色 2 2 3 3 2" xfId="925"/>
    <cellStyle name="汇总 2 2 3" xfId="926"/>
    <cellStyle name="?鹎%U龡&amp;H齲_x0001_C铣_x0014__x0007__x0001__x0001_ 2 4 2 4 4 2" xfId="927"/>
    <cellStyle name="警告文本 2 2 2" xfId="928"/>
    <cellStyle name="强调文字颜色 4 3 2 3" xfId="929"/>
    <cellStyle name="?鹎%U龡&amp;H齲_x0001_C铣_x0014__x0007__x0001__x0001_ 2 4 2 4_2015财政决算公开" xfId="930"/>
    <cellStyle name="?鹎%U龡&amp;H齲_x0001_C铣_x0014__x0007__x0001__x0001_ 3 4 2 5" xfId="931"/>
    <cellStyle name="强调文字颜色 3 3 2 3" xfId="932"/>
    <cellStyle name="?鹎%U龡&amp;H齲_x0001_C铣_x0014__x0007__x0001__x0001_ 2 4 2 5" xfId="933"/>
    <cellStyle name="?鹎%U龡&amp;H齲_x0001_C铣_x0014__x0007__x0001__x0001_ 2 4 2 6 2" xfId="934"/>
    <cellStyle name="?鹎%U龡&amp;H齲_x0001_C铣_x0014__x0007__x0001__x0001_ 2 4 2 7" xfId="935"/>
    <cellStyle name="?鹎%U龡&amp;H齲_x0001_C铣_x0014__x0007__x0001__x0001_ 3 3 3 4 2" xfId="936"/>
    <cellStyle name="强调文字颜色 4 2 3 2 2" xfId="937"/>
    <cellStyle name="?鹎%U龡&amp;H齲_x0001_C铣_x0014__x0007__x0001__x0001_ 5 2" xfId="938"/>
    <cellStyle name="注释 3 2 2 3" xfId="939"/>
    <cellStyle name="20% - 强调文字颜色 3 2_2015财政决算公开" xfId="940"/>
    <cellStyle name="?鹎%U龡&amp;H齲_x0001_C铣_x0014__x0007__x0001__x0001_ 2 4 2 7 2" xfId="941"/>
    <cellStyle name="强调文字颜色 4 2 3 2 2 2" xfId="942"/>
    <cellStyle name="?鹎%U龡&amp;H齲_x0001_C铣_x0014__x0007__x0001__x0001_ 5 2 2" xfId="943"/>
    <cellStyle name="?鹎%U龡&amp;H齲_x0001_C铣_x0014__x0007__x0001__x0001_ 2 4 2_2015财政决算公开" xfId="944"/>
    <cellStyle name="?鹎%U龡&amp;H齲_x0001_C铣_x0014__x0007__x0001__x0001_ 2 4 3" xfId="945"/>
    <cellStyle name="差 2 2 2" xfId="946"/>
    <cellStyle name="解释性文本 5 2 2" xfId="947"/>
    <cellStyle name="?鹎%U龡&amp;H齲_x0001_C铣_x0014__x0007__x0001__x0001_ 2 4 3 2" xfId="948"/>
    <cellStyle name="差 2 2 2 2" xfId="949"/>
    <cellStyle name="40% - 强调文字颜色 4 6 3" xfId="950"/>
    <cellStyle name="?鹎%U龡&amp;H齲_x0001_C铣_x0014__x0007__x0001__x0001_ 2 4 3 2 2" xfId="951"/>
    <cellStyle name="差 2 2 2 2 2" xfId="952"/>
    <cellStyle name="?鹎%U龡&amp;H齲_x0001_C铣_x0014__x0007__x0001__x0001_ 2 4 3 3" xfId="953"/>
    <cellStyle name="差 2 2 2 3" xfId="954"/>
    <cellStyle name="?鹎%U龡&amp;H齲_x0001_C铣_x0014__x0007__x0001__x0001_ 2 4 3 3 2" xfId="955"/>
    <cellStyle name="20% - 强调文字颜色 6 5 2 2" xfId="956"/>
    <cellStyle name="强调文字颜色 3 3 3 2" xfId="957"/>
    <cellStyle name="?鹎%U龡&amp;H齲_x0001_C铣_x0014__x0007__x0001__x0001_ 2 4 3 4" xfId="958"/>
    <cellStyle name="40% - 强调文字颜色 5 2 2 2 2" xfId="959"/>
    <cellStyle name="20% - 强调文字颜色 6 5 2 2 2" xfId="960"/>
    <cellStyle name="强调文字颜色 3 3 3 2 2" xfId="961"/>
    <cellStyle name="?鹎%U龡&amp;H齲_x0001_C铣_x0014__x0007__x0001__x0001_ 2 4 3 4 2" xfId="962"/>
    <cellStyle name="40% - 强调文字颜色 5 2 2 2 2 2" xfId="963"/>
    <cellStyle name="20% - 强调文字颜色 6 5 2 3" xfId="964"/>
    <cellStyle name="强调文字颜色 3 3 3 3" xfId="965"/>
    <cellStyle name="?鹎%U龡&amp;H齲_x0001_C铣_x0014__x0007__x0001__x0001_ 2 4 3 5" xfId="966"/>
    <cellStyle name="40% - 强调文字颜色 5 2 2 2 3" xfId="967"/>
    <cellStyle name="标题 2 2 2" xfId="968"/>
    <cellStyle name="?鹎%U龡&amp;H齲_x0001_C铣_x0014__x0007__x0001__x0001_ 2 5" xfId="969"/>
    <cellStyle name="千位分隔 3 6 3" xfId="970"/>
    <cellStyle name="20% - 强调文字颜色 1 2 6" xfId="971"/>
    <cellStyle name="?鹎%U龡&amp;H齲_x0001_C铣_x0014__x0007__x0001__x0001_ 2 4 3_2015财政决算公开" xfId="972"/>
    <cellStyle name="60% - 强调文字颜色 3 3 3 2 2" xfId="973"/>
    <cellStyle name="?鹎%U龡&amp;H齲_x0001_C铣_x0014__x0007__x0001__x0001_ 2 4 4" xfId="974"/>
    <cellStyle name="差 2 2 3" xfId="975"/>
    <cellStyle name="?鹎%U龡&amp;H齲_x0001_C铣_x0014__x0007__x0001__x0001_ 2 4 4 2" xfId="976"/>
    <cellStyle name="差 2 2 3 2" xfId="977"/>
    <cellStyle name="?鹎%U龡&amp;H齲_x0001_C铣_x0014__x0007__x0001__x0001_ 2 4 4 3" xfId="978"/>
    <cellStyle name="?鹎%U龡&amp;H齲_x0001_C铣_x0014__x0007__x0001__x0001_ 3 4_2015财政决算公开" xfId="979"/>
    <cellStyle name="20% - 强调文字颜色 6 5 3 2" xfId="980"/>
    <cellStyle name="强调文字颜色 3 3 4 2" xfId="981"/>
    <cellStyle name="?鹎%U龡&amp;H齲_x0001_C铣_x0014__x0007__x0001__x0001_ 2 4 4 4" xfId="982"/>
    <cellStyle name="40% - 强调文字颜色 5 2 2 3 2" xfId="983"/>
    <cellStyle name="常规 2 2 2 5_2015财政决算公开" xfId="984"/>
    <cellStyle name="?鹎%U龡&amp;H齲_x0001_C铣_x0014__x0007__x0001__x0001_ 2 4 4 5" xfId="985"/>
    <cellStyle name="标题 2 3 2" xfId="986"/>
    <cellStyle name="小数 4" xfId="987"/>
    <cellStyle name="常规 2 5 2 2" xfId="988"/>
    <cellStyle name="?鹎%U龡&amp;H齲_x0001_C铣_x0014__x0007__x0001__x0001_ 2 4 4_2015财政决算公开" xfId="989"/>
    <cellStyle name="检查单元格 6" xfId="990"/>
    <cellStyle name="20% - 强调文字颜色 3 3 3 2 2" xfId="991"/>
    <cellStyle name="?鹎%U龡&amp;H齲_x0001_C铣_x0014__x0007__x0001__x0001_ 2 4 5" xfId="992"/>
    <cellStyle name="差 2 2 4" xfId="993"/>
    <cellStyle name="常规 13 2" xfId="994"/>
    <cellStyle name="好 4 3 2" xfId="995"/>
    <cellStyle name="?鹎%U龡&amp;H齲_x0001_C铣_x0014__x0007__x0001__x0001_ 2 4 5 2" xfId="996"/>
    <cellStyle name="常规 13 2 2" xfId="997"/>
    <cellStyle name="40% - 强调文字颜色 4 4 2 2 2" xfId="998"/>
    <cellStyle name="常规 54" xfId="999"/>
    <cellStyle name="常规 49" xfId="1000"/>
    <cellStyle name="?鹎%U龡&amp;H齲_x0001_C铣_x0014__x0007__x0001__x0001_ 3 3 6_2015财政决算公开" xfId="1001"/>
    <cellStyle name="?鹎%U龡&amp;H齲_x0001_C铣_x0014__x0007__x0001__x0001_ 3 2 3 4_2015财政决算公开" xfId="1002"/>
    <cellStyle name="?鹎%U龡&amp;H齲_x0001_C铣_x0014__x0007__x0001__x0001_ 2 4 5 3" xfId="1003"/>
    <cellStyle name="常规 13 2 3" xfId="1004"/>
    <cellStyle name="?鹎%U龡&amp;H齲_x0001_C铣_x0014__x0007__x0001__x0001_ 2 4 6" xfId="1005"/>
    <cellStyle name="常规 13 3" xfId="1006"/>
    <cellStyle name="?鹎%U龡&amp;H齲_x0001_C铣_x0014__x0007__x0001__x0001_ 2 4 6 2" xfId="1007"/>
    <cellStyle name="常规 13 3 2" xfId="1008"/>
    <cellStyle name="常规 5 2 2 4" xfId="1009"/>
    <cellStyle name="?鹎%U龡&amp;H齲_x0001_C铣_x0014__x0007__x0001__x0001_ 2 4 6 2 2" xfId="1010"/>
    <cellStyle name="注释 4 2 3" xfId="1011"/>
    <cellStyle name="常规 13 3 2 2" xfId="1012"/>
    <cellStyle name="常规 17 3" xfId="1013"/>
    <cellStyle name="常规 22 3" xfId="1014"/>
    <cellStyle name="常规 5 2 2 4 2" xfId="1015"/>
    <cellStyle name="?鹎%U龡&amp;H齲_x0001_C铣_x0014__x0007__x0001__x0001_ 2 4 6 3" xfId="1016"/>
    <cellStyle name="常规 13 3 3" xfId="1017"/>
    <cellStyle name="常规 5 2 2 5" xfId="1018"/>
    <cellStyle name="?鹎%U龡&amp;H齲_x0001_C铣_x0014__x0007__x0001__x0001_ 2 4 6 5" xfId="1019"/>
    <cellStyle name="标题 2 5 2" xfId="1020"/>
    <cellStyle name="常规 18 3" xfId="1021"/>
    <cellStyle name="常规 23 3" xfId="1022"/>
    <cellStyle name="常规 5 2 2 5 2" xfId="1023"/>
    <cellStyle name="百分比 5 7" xfId="1024"/>
    <cellStyle name="?鹎%U龡&amp;H齲_x0001_C铣_x0014__x0007__x0001__x0001_ 2 4 6 3 2" xfId="1025"/>
    <cellStyle name="常规 5 2 2 6" xfId="1026"/>
    <cellStyle name="?鹎%U龡&amp;H齲_x0001_C铣_x0014__x0007__x0001__x0001_ 2 4 6 4" xfId="1027"/>
    <cellStyle name="千位分隔 3 2 3 3 2" xfId="1028"/>
    <cellStyle name="常规 24 3" xfId="1029"/>
    <cellStyle name="常规 19 3" xfId="1030"/>
    <cellStyle name="?鹎%U龡&amp;H齲_x0001_C铣_x0014__x0007__x0001__x0001_ 2 4 6 4 2" xfId="1031"/>
    <cellStyle name="常规 13 3_2015财政决算公开" xfId="1032"/>
    <cellStyle name="?鹎%U龡&amp;H齲_x0001_C铣_x0014__x0007__x0001__x0001_ 2 4 6_2015财政决算公开" xfId="1033"/>
    <cellStyle name="货币 2 3 5 2" xfId="1034"/>
    <cellStyle name="常规 13 4" xfId="1035"/>
    <cellStyle name="?鹎%U龡&amp;H齲_x0001_C铣_x0014__x0007__x0001__x0001_ 2 4 7" xfId="1036"/>
    <cellStyle name="检查单元格 2" xfId="1037"/>
    <cellStyle name="?鹎%U龡&amp;H齲_x0001_C铣_x0014__x0007__x0001__x0001_ 2 4 8 2" xfId="1038"/>
    <cellStyle name="常规 5 2 4 4" xfId="1039"/>
    <cellStyle name="?鹎%U龡&amp;H齲_x0001_C铣_x0014__x0007__x0001__x0001_ 3 6_2015财政决算公开" xfId="1040"/>
    <cellStyle name="?鹎%U龡&amp;H齲_x0001_C铣_x0014__x0007__x0001__x0001_ 2 4 9" xfId="1041"/>
    <cellStyle name="货币 2 2 2 7 2" xfId="1042"/>
    <cellStyle name="?鹎%U龡&amp;H齲_x0001_C铣_x0014__x0007__x0001__x0001_ 2 4_2015财政决算公开" xfId="1043"/>
    <cellStyle name="强调文字颜色 5 4 3 2" xfId="1044"/>
    <cellStyle name="?鹎%U龡&amp;H齲_x0001_C铣_x0014__x0007__x0001__x0001_ 2 5 2" xfId="1045"/>
    <cellStyle name="货币 2 2 5 3" xfId="1046"/>
    <cellStyle name="40% - 强调文字颜色 6 2 5" xfId="1047"/>
    <cellStyle name="?鹎%U龡&amp;H齲_x0001_C铣_x0014__x0007__x0001__x0001_ 2 5_2015财政决算公开" xfId="1048"/>
    <cellStyle name="20% - 强调文字颜色 1 2 7" xfId="1049"/>
    <cellStyle name="?鹎%U龡&amp;H齲_x0001_C铣_x0014__x0007__x0001__x0001_ 3 2 2 2 3 2 2" xfId="1050"/>
    <cellStyle name="千位分隔 3 6 4" xfId="1051"/>
    <cellStyle name="?鹎%U龡&amp;H齲_x0001_C铣_x0014__x0007__x0001__x0001_ 3 4 5 2 2" xfId="1052"/>
    <cellStyle name="40% - 强调文字颜色 1 3 2_2015财政决算公开" xfId="1053"/>
    <cellStyle name="?鹎%U龡&amp;H齲_x0001_C铣_x0014__x0007__x0001__x0001_ 2 6" xfId="1054"/>
    <cellStyle name="百分比 2 3" xfId="1055"/>
    <cellStyle name="?鹎%U龡&amp;H齲_x0001_C铣_x0014__x0007__x0001__x0001_ 2 6 2" xfId="1056"/>
    <cellStyle name="常规 8 2 2 2 2" xfId="1057"/>
    <cellStyle name="?鹎%U龡&amp;H齲_x0001_C铣_x0014__x0007__x0001__x0001_ 2 7" xfId="1058"/>
    <cellStyle name="百分比 3 3" xfId="1059"/>
    <cellStyle name="?鹎%U龡&amp;H齲_x0001_C铣_x0014__x0007__x0001__x0001_ 2 7 2" xfId="1060"/>
    <cellStyle name="20% - 强调文字颜色 5 3 2 3" xfId="1061"/>
    <cellStyle name="40% - 强调文字颜色 1 7 2" xfId="1062"/>
    <cellStyle name="?鹎%U龡&amp;H齲_x0001_C铣_x0014__x0007__x0001__x0001_ 2 8" xfId="1063"/>
    <cellStyle name="常规 2 4 9 2" xfId="1064"/>
    <cellStyle name="?鹎%U龡&amp;H齲_x0001_C铣_x0014__x0007__x0001__x0001_ 3 2 10" xfId="1065"/>
    <cellStyle name="标题 5 4 3" xfId="1066"/>
    <cellStyle name="?鹎%U龡&amp;H齲_x0001_C铣_x0014__x0007__x0001__x0001_ 3 2 10 2" xfId="1067"/>
    <cellStyle name="?鹎%U龡&amp;H齲_x0001_C铣_x0014__x0007__x0001__x0001_ 3 2 11" xfId="1068"/>
    <cellStyle name="40% - 强调文字颜色 4 5 3" xfId="1069"/>
    <cellStyle name="?鹎%U龡&amp;H齲_x0001_C铣_x0014__x0007__x0001__x0001_ 3 2 2 10" xfId="1070"/>
    <cellStyle name="?鹎%U龡&amp;H齲_x0001_C铣_x0014__x0007__x0001__x0001_ 3 2 2 2" xfId="1071"/>
    <cellStyle name="?鹎%U龡&amp;H齲_x0001_C铣_x0014__x0007__x0001__x0001_ 3 2 4" xfId="1072"/>
    <cellStyle name="计算 2 2 4" xfId="1073"/>
    <cellStyle name="?鹎%U龡&amp;H齲_x0001_C铣_x0014__x0007__x0001__x0001_ 3 4 4_2015财政决算公开" xfId="1074"/>
    <cellStyle name="20% - 强调文字颜色 1 3 3 2 2" xfId="1075"/>
    <cellStyle name="?鹎%U龡&amp;H齲_x0001_C铣_x0014__x0007__x0001__x0001_ 3 2 2 2 2_2015财政决算公开" xfId="1076"/>
    <cellStyle name="差 3 2 3" xfId="1077"/>
    <cellStyle name="?鹎%U龡&amp;H齲_x0001_C铣_x0014__x0007__x0001__x0001_ 3 4 4" xfId="1078"/>
    <cellStyle name="?鹎%U龡&amp;H齲_x0001_C铣_x0014__x0007__x0001__x0001_ 3 2 2 2 2" xfId="1079"/>
    <cellStyle name="警告文本 7" xfId="1080"/>
    <cellStyle name="?鹎%U龡&amp;H齲_x0001_C铣_x0014__x0007__x0001__x0001_ 3 2 4 2" xfId="1081"/>
    <cellStyle name="好 5 3 2" xfId="1082"/>
    <cellStyle name="?鹎%U龡&amp;H齲_x0001_C铣_x0014__x0007__x0001__x0001_ 3 2 2 2 3" xfId="1083"/>
    <cellStyle name="差 3 2 4" xfId="1084"/>
    <cellStyle name="?鹎%U龡&amp;H齲_x0001_C铣_x0014__x0007__x0001__x0001_ 3 4 5" xfId="1085"/>
    <cellStyle name="20% - 强调文字颜色 4 2 2 2 2 2" xfId="1086"/>
    <cellStyle name="?鹎%U龡&amp;H齲_x0001_C铣_x0014__x0007__x0001__x0001_ 3 2 4 3" xfId="1087"/>
    <cellStyle name="?鹎%U龡&amp;H齲_x0001_C铣_x0014__x0007__x0001__x0001_ 3 4 5 2" xfId="1088"/>
    <cellStyle name="?鹎%U龡&amp;H齲_x0001_C铣_x0014__x0007__x0001__x0001_ 3 2 2 2 3 2" xfId="1089"/>
    <cellStyle name="?鹎%U龡&amp;H齲_x0001_C铣_x0014__x0007__x0001__x0001_ 3 2 4 3 2" xfId="1090"/>
    <cellStyle name="?鹎%U龡&amp;H齲_x0001_C铣_x0014__x0007__x0001__x0001_ 3 4 5 3" xfId="1091"/>
    <cellStyle name="?鹎%U龡&amp;H齲_x0001_C铣_x0014__x0007__x0001__x0001_ 3 2 2 2 3 3" xfId="1092"/>
    <cellStyle name="?鹎%U龡&amp;H齲_x0001_C铣_x0014__x0007__x0001__x0001_ 3 4 5 3 2" xfId="1093"/>
    <cellStyle name="?鹎%U龡&amp;H齲_x0001_C铣_x0014__x0007__x0001__x0001_ 3 2 2 2 3 3 2" xfId="1094"/>
    <cellStyle name="?鹎%U龡&amp;H齲_x0001_C铣_x0014__x0007__x0001__x0001_ 3 4 6 3" xfId="1095"/>
    <cellStyle name="?鹎%U龡&amp;H齲_x0001_C铣_x0014__x0007__x0001__x0001_ 3 2 2 2 4 3" xfId="1096"/>
    <cellStyle name="常规 50" xfId="1097"/>
    <cellStyle name="常规 45" xfId="1098"/>
    <cellStyle name="?鹎%U龡&amp;H齲_x0001_C铣_x0014__x0007__x0001__x0001_ 3 4 6 3 2" xfId="1099"/>
    <cellStyle name="?鹎%U龡&amp;H齲_x0001_C铣_x0014__x0007__x0001__x0001_ 3 2 2 2 4 3 2" xfId="1100"/>
    <cellStyle name="?鹎%U龡&amp;H齲_x0001_C铣_x0014__x0007__x0001__x0001_ 3 4 6 4" xfId="1101"/>
    <cellStyle name="?鹎%U龡&amp;H齲_x0001_C铣_x0014__x0007__x0001__x0001_ 3 2 3 3_2015财政决算公开" xfId="1102"/>
    <cellStyle name="?鹎%U龡&amp;H齲_x0001_C铣_x0014__x0007__x0001__x0001_ 3 2 2 2 4 4" xfId="1103"/>
    <cellStyle name="?鹎%U龡&amp;H齲_x0001_C铣_x0014__x0007__x0001__x0001_ 3 3 5_2015财政决算公开" xfId="1104"/>
    <cellStyle name="?鹎%U龡&amp;H齲_x0001_C铣_x0014__x0007__x0001__x0001_ 3 4 6 4 2" xfId="1105"/>
    <cellStyle name="?鹎%U龡&amp;H齲_x0001_C铣_x0014__x0007__x0001__x0001_ 3 2 2 2 4 4 2" xfId="1106"/>
    <cellStyle name="?鹎%U龡&amp;H齲_x0001_C铣_x0014__x0007__x0001__x0001_ 3 4 6_2015财政决算公开" xfId="1107"/>
    <cellStyle name="?鹎%U龡&amp;H齲_x0001_C铣_x0014__x0007__x0001__x0001_ 3 2 2 2 4_2015财政决算公开" xfId="1108"/>
    <cellStyle name="常规 10 3" xfId="1109"/>
    <cellStyle name="?鹎%U龡&amp;H齲_x0001_C铣_x0014__x0007__x0001__x0001_ 3 2 2 2 6 2" xfId="1110"/>
    <cellStyle name="?鹎%U龡&amp;H齲_x0001_C铣_x0014__x0007__x0001__x0001_ 3 4 8 2" xfId="1111"/>
    <cellStyle name="?鹎%U龡&amp;H齲_x0001_C铣_x0014__x0007__x0001__x0001_ 3 4 9" xfId="1112"/>
    <cellStyle name="?鹎%U龡&amp;H齲_x0001_C铣_x0014__x0007__x0001__x0001_ 3 2 2 2 7" xfId="1113"/>
    <cellStyle name="?鹎%U龡&amp;H齲_x0001_C铣_x0014__x0007__x0001__x0001_ 3 3 6 3" xfId="1114"/>
    <cellStyle name="?鹎%U龡&amp;H齲_x0001_C铣_x0014__x0007__x0001__x0001_ 3 2 2 2_2015财政决算公开" xfId="1115"/>
    <cellStyle name="60% - 强调文字颜色 4 5 2 2" xfId="1116"/>
    <cellStyle name="?鹎%U龡&amp;H齲_x0001_C铣_x0014__x0007__x0001__x0001_ 4 6 5" xfId="1117"/>
    <cellStyle name="?鹎%U龡&amp;H齲_x0001_C铣_x0014__x0007__x0001__x0001_ 3 2 4_2015财政决算公开" xfId="1118"/>
    <cellStyle name="?鹎%U龡&amp;H齲_x0001_C铣_x0014__x0007__x0001__x0001_ 3 2 3 4 3" xfId="1119"/>
    <cellStyle name="输入 6" xfId="1120"/>
    <cellStyle name="差 3 3 3" xfId="1121"/>
    <cellStyle name="?鹎%U龡&amp;H齲_x0001_C铣_x0014__x0007__x0001__x0001_ 3 2 2 3 2" xfId="1122"/>
    <cellStyle name="后继超级链接 3 2 2" xfId="1123"/>
    <cellStyle name="?鹎%U龡&amp;H齲_x0001_C铣_x0014__x0007__x0001__x0001_ 3 2 5 2" xfId="1124"/>
    <cellStyle name="?鹎%U龡&amp;H齲_x0001_C铣_x0014__x0007__x0001__x0001_ 3 2 2 3 3" xfId="1125"/>
    <cellStyle name="?鹎%U龡&amp;H齲_x0001_C铣_x0014__x0007__x0001__x0001_ 3 2 5 3" xfId="1126"/>
    <cellStyle name="?鹎%U龡&amp;H齲_x0001_C铣_x0014__x0007__x0001__x0001_ 3 2 2 4" xfId="1127"/>
    <cellStyle name="后继超级链接 3 3" xfId="1128"/>
    <cellStyle name="?鹎%U龡&amp;H齲_x0001_C铣_x0014__x0007__x0001__x0001_ 3 2 6" xfId="1129"/>
    <cellStyle name="标题 1 8" xfId="1130"/>
    <cellStyle name="?鹎%U龡&amp;H齲_x0001_C铣_x0014__x0007__x0001__x0001_ 3 2 2 4 4 2" xfId="1131"/>
    <cellStyle name="常规 3 2 3" xfId="1132"/>
    <cellStyle name="?鹎%U龡&amp;H齲_x0001_C铣_x0014__x0007__x0001__x0001_ 3 2 6_2015财政决算公开" xfId="1133"/>
    <cellStyle name="?鹎%U龡&amp;H齲_x0001_C铣_x0014__x0007__x0001__x0001_ 3 2 2 4_2015财政决算公开" xfId="1134"/>
    <cellStyle name="适中 5" xfId="1135"/>
    <cellStyle name="链接单元格 4 2 2" xfId="1136"/>
    <cellStyle name="?鹎%U龡&amp;H齲_x0001_C铣_x0014__x0007__x0001__x0001_ 3 2 7" xfId="1137"/>
    <cellStyle name="货币 2 4 3 2" xfId="1138"/>
    <cellStyle name="?鹎%U龡&amp;H齲_x0001_C铣_x0014__x0007__x0001__x0001_ 3 2 2 5" xfId="1139"/>
    <cellStyle name="?鹎%U龡&amp;H齲_x0001_C铣_x0014__x0007__x0001__x0001_ 3 2 7 5" xfId="1140"/>
    <cellStyle name="20% - 强调文字颜色 2 2 2 3 2" xfId="1141"/>
    <cellStyle name="20% - 强调文字颜色 2 9" xfId="1142"/>
    <cellStyle name="?鹎%U龡&amp;H齲_x0001_C铣_x0014__x0007__x0001__x0001_ 3 2 7 3 2" xfId="1143"/>
    <cellStyle name="检查单元格 2 3 2 2 2" xfId="1144"/>
    <cellStyle name="20% - 强调文字颜色 2 7 2" xfId="1145"/>
    <cellStyle name="?鹎%U龡&amp;H齲_x0001_C铣_x0014__x0007__x0001__x0001_ 3 2 2 5 3 2" xfId="1146"/>
    <cellStyle name="?鹎%U龡&amp;H齲_x0001_C铣_x0014__x0007__x0001__x0001_ 3 2 8" xfId="1147"/>
    <cellStyle name="20% - 强调文字颜色 6 2 2 3 2" xfId="1148"/>
    <cellStyle name="?鹎%U龡&amp;H齲_x0001_C铣_x0014__x0007__x0001__x0001_ 3 2 2 6" xfId="1149"/>
    <cellStyle name="?鹎%U龡&amp;H齲_x0001_C铣_x0014__x0007__x0001__x0001_ 3 2 2 6 4 2" xfId="1150"/>
    <cellStyle name="20% - 强调文字颜色 2 2 3 5" xfId="1151"/>
    <cellStyle name="?鹎%U龡&amp;H齲_x0001_C铣_x0014__x0007__x0001__x0001_ 3 2 7 4 2" xfId="1152"/>
    <cellStyle name="20% - 强调文字颜色 3 9" xfId="1153"/>
    <cellStyle name="?鹎%U龡&amp;H齲_x0001_C铣_x0014__x0007__x0001__x0001_ 3 2 2 6 5" xfId="1154"/>
    <cellStyle name="?鹎%U龡&amp;H齲_x0001_C铣_x0014__x0007__x0001__x0001_ 3 2 9" xfId="1155"/>
    <cellStyle name="?鹎%U龡&amp;H齲_x0001_C铣_x0014__x0007__x0001__x0001_ 3 2 2 7" xfId="1156"/>
    <cellStyle name="?鹎%U龡&amp;H齲_x0001_C铣_x0014__x0007__x0001__x0001_ 3 2 9 2" xfId="1157"/>
    <cellStyle name="20% - 强调文字颜色 4 6" xfId="1158"/>
    <cellStyle name="?鹎%U龡&amp;H齲_x0001_C铣_x0014__x0007__x0001__x0001_ 3 2 2 7 2" xfId="1159"/>
    <cellStyle name="60% - 强调文字颜色 6 3 2 2 2" xfId="1160"/>
    <cellStyle name="?鹎%U龡&amp;H齲_x0001_C铣_x0014__x0007__x0001__x0001_ 3 2 2 8 2" xfId="1161"/>
    <cellStyle name="20% - 强调文字颜色 5 6" xfId="1162"/>
    <cellStyle name="60% - 强调文字颜色 6 3 2 3" xfId="1163"/>
    <cellStyle name="?鹎%U龡&amp;H齲_x0001_C铣_x0014__x0007__x0001__x0001_ 3 2 2 9" xfId="1164"/>
    <cellStyle name="60% - 强调文字颜色 6 3 2 3 2" xfId="1165"/>
    <cellStyle name="?鹎%U龡&amp;H齲_x0001_C铣_x0014__x0007__x0001__x0001_ 3 2 2 9 2" xfId="1166"/>
    <cellStyle name="20% - 强调文字颜色 6 6" xfId="1167"/>
    <cellStyle name="货币 4 2 2 4" xfId="1168"/>
    <cellStyle name="?鹎%U龡&amp;H齲_x0001_C铣_x0014__x0007__x0001__x0001_ 3 2 2_2015财政决算公开" xfId="1169"/>
    <cellStyle name="?鹎%U龡&amp;H齲_x0001_C铣_x0014__x0007__x0001__x0001_ 3 2 3" xfId="1170"/>
    <cellStyle name="?鹎%U龡&amp;H齲_x0001_C铣_x0014__x0007__x0001__x0001_ 3 2 3 2" xfId="1171"/>
    <cellStyle name="?鹎%U龡&amp;H齲_x0001_C铣_x0014__x0007__x0001__x0001_ 3 3 4" xfId="1172"/>
    <cellStyle name="差 4 2 3" xfId="1173"/>
    <cellStyle name="?鹎%U龡&amp;H齲_x0001_C铣_x0014__x0007__x0001__x0001_ 4 4 4" xfId="1174"/>
    <cellStyle name="?鹎%U龡&amp;H齲_x0001_C铣_x0014__x0007__x0001__x0001_ 3 2 3 2 2" xfId="1175"/>
    <cellStyle name="?鹎%U龡&amp;H齲_x0001_C铣_x0014__x0007__x0001__x0001_ 3 3 4 2" xfId="1176"/>
    <cellStyle name="?鹎%U龡&amp;H齲_x0001_C铣_x0014__x0007__x0001__x0001_ 4 4 5" xfId="1177"/>
    <cellStyle name="?鹎%U龡&amp;H齲_x0001_C铣_x0014__x0007__x0001__x0001_ 3 2 3 2 3" xfId="1178"/>
    <cellStyle name="?鹎%U龡&amp;H齲_x0001_C铣_x0014__x0007__x0001__x0001_ 3 3 4 3" xfId="1179"/>
    <cellStyle name="?鹎%U龡&amp;H齲_x0001_C铣_x0014__x0007__x0001__x0001_ 3 2 3 2 5" xfId="1180"/>
    <cellStyle name="?鹎%U龡&amp;H齲_x0001_C铣_x0014__x0007__x0001__x0001_ 3 3 4 5" xfId="1181"/>
    <cellStyle name="强调文字颜色 4 2 4 3" xfId="1182"/>
    <cellStyle name="?鹎%U龡&amp;H齲_x0001_C铣_x0014__x0007__x0001__x0001_ 3 2 3 3" xfId="1183"/>
    <cellStyle name="?鹎%U龡&amp;H齲_x0001_C铣_x0014__x0007__x0001__x0001_ 3 3 5" xfId="1184"/>
    <cellStyle name="标题 3 2 2 2 2" xfId="1185"/>
    <cellStyle name="好 5 2 2" xfId="1186"/>
    <cellStyle name="常规 17_2015财政决算公开" xfId="1187"/>
    <cellStyle name="后继超级链接 4 2" xfId="1188"/>
    <cellStyle name="?鹎%U龡&amp;H齲_x0001_C铣_x0014__x0007__x0001__x0001_ 4 5 4" xfId="1189"/>
    <cellStyle name="?鹎%U龡&amp;H齲_x0001_C铣_x0014__x0007__x0001__x0001_ 3 2 3 3 2" xfId="1190"/>
    <cellStyle name="?鹎%U龡&amp;H齲_x0001_C铣_x0014__x0007__x0001__x0001_ 3 3 5 2" xfId="1191"/>
    <cellStyle name="好 5 2 2 2" xfId="1192"/>
    <cellStyle name="?鹎%U龡&amp;H齲_x0001_C铣_x0014__x0007__x0001__x0001_ 3 2 3 3 2 2" xfId="1193"/>
    <cellStyle name="?鹎%U龡&amp;H齲_x0001_C铣_x0014__x0007__x0001__x0001_ 3 3 5 2 2" xfId="1194"/>
    <cellStyle name="60% - 强调文字颜色 3 2 3 2 3" xfId="1195"/>
    <cellStyle name="20% - 着色 4" xfId="1196"/>
    <cellStyle name="计算 6" xfId="1197"/>
    <cellStyle name="60% - 强调文字颜色 1 2 3" xfId="1198"/>
    <cellStyle name="?鹎%U龡&amp;H齲_x0001_C铣_x0014__x0007__x0001__x0001_ 3 2 3 3 3 2" xfId="1199"/>
    <cellStyle name="?鹎%U龡&amp;H齲_x0001_C铣_x0014__x0007__x0001__x0001_ 3 3 5 3 2" xfId="1200"/>
    <cellStyle name="?鹎%U龡&amp;H齲_x0001_C铣_x0014__x0007__x0001__x0001_ 4 6 4 2" xfId="1201"/>
    <cellStyle name="?鹎%U龡&amp;H齲_x0001_C铣_x0014__x0007__x0001__x0001_ 3 2 3 4 2 2" xfId="1202"/>
    <cellStyle name="输入 5 2" xfId="1203"/>
    <cellStyle name="?鹎%U龡&amp;H齲_x0001_C铣_x0014__x0007__x0001__x0001_ 3 3 6 2 2" xfId="1204"/>
    <cellStyle name="60% - 强调文字颜色 5 9" xfId="1205"/>
    <cellStyle name="60% - 强调文字颜色 4 5 2 2 2" xfId="1206"/>
    <cellStyle name="60% - 强调文字颜色 2 2 3" xfId="1207"/>
    <cellStyle name="?鹎%U龡&amp;H齲_x0001_C铣_x0014__x0007__x0001__x0001_ 3 2 3 4 3 2" xfId="1208"/>
    <cellStyle name="输入 6 2" xfId="1209"/>
    <cellStyle name="?鹎%U龡&amp;H齲_x0001_C铣_x0014__x0007__x0001__x0001_ 3 3 6 3 2" xfId="1210"/>
    <cellStyle name="60% - 强调文字颜色 6 9" xfId="1211"/>
    <cellStyle name="常规 12 2 2 2 3" xfId="1212"/>
    <cellStyle name="常规 5 2 4 2 2" xfId="1213"/>
    <cellStyle name="?鹎%U龡&amp;H齲_x0001_C铣_x0014__x0007__x0001__x0001_ 3 2 3 4 4" xfId="1214"/>
    <cellStyle name="输入 7" xfId="1215"/>
    <cellStyle name="60% - 强调文字颜色 4 5 2 3" xfId="1216"/>
    <cellStyle name="?鹎%U龡&amp;H齲_x0001_C铣_x0014__x0007__x0001__x0001_ 3 3 6 4" xfId="1217"/>
    <cellStyle name="千位分隔 10" xfId="1218"/>
    <cellStyle name="60% - 强调文字颜色 2 3 3" xfId="1219"/>
    <cellStyle name="?鹎%U龡&amp;H齲_x0001_C铣_x0014__x0007__x0001__x0001_ 3 2 3 4 4 2" xfId="1220"/>
    <cellStyle name="输入 7 2" xfId="1221"/>
    <cellStyle name="注释 3" xfId="1222"/>
    <cellStyle name="?鹎%U龡&amp;H齲_x0001_C铣_x0014__x0007__x0001__x0001_ 3 3 6 4 2" xfId="1223"/>
    <cellStyle name="常规_预计与预算2 3 2" xfId="1224"/>
    <cellStyle name="百分比 5 2 2 3" xfId="1225"/>
    <cellStyle name="?鹎%U龡&amp;H齲_x0001_C铣_x0014__x0007__x0001__x0001_ 3 2 3 7 2" xfId="1226"/>
    <cellStyle name="?鹎%U龡&amp;H齲_x0001_C铣_x0014__x0007__x0001__x0001_ 3 3 9 2" xfId="1227"/>
    <cellStyle name="好 3 5" xfId="1228"/>
    <cellStyle name="40% - 强调文字颜色 6 4" xfId="1229"/>
    <cellStyle name="?鹎%U龡&amp;H齲_x0001_C铣_x0014__x0007__x0001__x0001_ 3 2 3_2015财政决算公开" xfId="1230"/>
    <cellStyle name="60% - 强调文字颜色 4 2 2" xfId="1231"/>
    <cellStyle name="20% - 强调文字颜色 3 3 2 4" xfId="1232"/>
    <cellStyle name="?鹎%U龡&amp;H齲_x0001_C铣_x0014__x0007__x0001__x0001_ 3 3" xfId="1233"/>
    <cellStyle name="?鹎%U龡&amp;H齲_x0001_C铣_x0014__x0007__x0001__x0001_ 3 3 10" xfId="1234"/>
    <cellStyle name="?鹎%U龡&amp;H齲_x0001_C铣_x0014__x0007__x0001__x0001_ 3 3 2" xfId="1235"/>
    <cellStyle name="?鹎%U龡&amp;H齲_x0001_C铣_x0014__x0007__x0001__x0001_ 3 3 2 2" xfId="1236"/>
    <cellStyle name="?鹎%U龡&amp;H齲_x0001_C铣_x0014__x0007__x0001__x0001_ 4 2 4" xfId="1237"/>
    <cellStyle name="标题 4 6" xfId="1238"/>
    <cellStyle name="千位分隔 7" xfId="1239"/>
    <cellStyle name="常规 4 2 2 2 5 2" xfId="1240"/>
    <cellStyle name="?鹎%U龡&amp;H齲_x0001_C铣_x0014__x0007__x0001__x0001_ 3 3 2 2 2" xfId="1241"/>
    <cellStyle name="?鹎%U龡&amp;H齲_x0001_C铣_x0014__x0007__x0001__x0001_ 4 2 4 2" xfId="1242"/>
    <cellStyle name="标题 4 6 2" xfId="1243"/>
    <cellStyle name="千位分隔 7 2" xfId="1244"/>
    <cellStyle name="?鹎%U龡&amp;H齲_x0001_C铣_x0014__x0007__x0001__x0001_ 3 3 2 2 2 2" xfId="1245"/>
    <cellStyle name="?鹎%U龡&amp;H齲_x0001_C铣_x0014__x0007__x0001__x0001_ 4 2 4 2 2" xfId="1246"/>
    <cellStyle name="40% - 强调文字颜色 5 4 2 3" xfId="1247"/>
    <cellStyle name="强调文字颜色 5 3 4" xfId="1248"/>
    <cellStyle name="?鹎%U龡&amp;H齲_x0001_C铣_x0014__x0007__x0001__x0001_ 3 3 2 2 3" xfId="1249"/>
    <cellStyle name="?鹎%U龡&amp;H齲_x0001_C铣_x0014__x0007__x0001__x0001_ 4 2 4 3" xfId="1250"/>
    <cellStyle name="20% - 强调文字颜色 4 2 3 2 2 2" xfId="1251"/>
    <cellStyle name="检查单元格 2 7" xfId="1252"/>
    <cellStyle name="?鹎%U龡&amp;H齲_x0001_C铣_x0014__x0007__x0001__x0001_ 3 3 2 2 3 2" xfId="1253"/>
    <cellStyle name="?鹎%U龡&amp;H齲_x0001_C铣_x0014__x0007__x0001__x0001_ 4 2 4 3 2" xfId="1254"/>
    <cellStyle name="货币 2 2 2 8" xfId="1255"/>
    <cellStyle name="?鹎%U龡&amp;H齲_x0001_C铣_x0014__x0007__x0001__x0001_ 3 3 2 2 4" xfId="1256"/>
    <cellStyle name="?鹎%U龡&amp;H齲_x0001_C铣_x0014__x0007__x0001__x0001_ 4 2 4 4" xfId="1257"/>
    <cellStyle name="?鹎%U龡&amp;H齲_x0001_C铣_x0014__x0007__x0001__x0001_ 3 3 2 2 4 2" xfId="1258"/>
    <cellStyle name="?鹎%U龡&amp;H齲_x0001_C铣_x0014__x0007__x0001__x0001_ 4 2 4 4 2" xfId="1259"/>
    <cellStyle name="?鹎%U龡&amp;H齲_x0001_C铣_x0014__x0007__x0001__x0001_ 3 3 2 2 5" xfId="1260"/>
    <cellStyle name="?鹎%U龡&amp;H齲_x0001_C铣_x0014__x0007__x0001__x0001_ 4 2 4 5" xfId="1261"/>
    <cellStyle name="?鹎%U龡&amp;H齲_x0001_C铣_x0014__x0007__x0001__x0001_ 3 3 2 3" xfId="1262"/>
    <cellStyle name="?鹎%U龡&amp;H齲_x0001_C铣_x0014__x0007__x0001__x0001_ 4 2 5" xfId="1263"/>
    <cellStyle name="标题 4 7" xfId="1264"/>
    <cellStyle name="千位分隔 8" xfId="1265"/>
    <cellStyle name="?鹎%U龡&amp;H齲_x0001_C铣_x0014__x0007__x0001__x0001_ 3 3 2 3 2" xfId="1266"/>
    <cellStyle name="?鹎%U龡&amp;H齲_x0001_C铣_x0014__x0007__x0001__x0001_ 4 2 5 2" xfId="1267"/>
    <cellStyle name="千位分隔 8 2" xfId="1268"/>
    <cellStyle name="?鹎%U龡&amp;H齲_x0001_C铣_x0014__x0007__x0001__x0001_ 3 3 2 3 2 2" xfId="1269"/>
    <cellStyle name="?鹎%U龡&amp;H齲_x0001_C铣_x0014__x0007__x0001__x0001_ 3 3 2 3 3" xfId="1270"/>
    <cellStyle name="?鹎%U龡&amp;H齲_x0001_C铣_x0014__x0007__x0001__x0001_ 3 3 2 3 3 2" xfId="1271"/>
    <cellStyle name="?鹎%U龡&amp;H齲_x0001_C铣_x0014__x0007__x0001__x0001_ 3 3 2 3 4" xfId="1272"/>
    <cellStyle name="?鹎%U龡&amp;H齲_x0001_C铣_x0014__x0007__x0001__x0001_ 3 3 2 3_2015财政决算公开" xfId="1273"/>
    <cellStyle name="?鹎%U龡&amp;H齲_x0001_C铣_x0014__x0007__x0001__x0001_ 3 3 2 4" xfId="1274"/>
    <cellStyle name="强调文字颜色 4 2 2 2" xfId="1275"/>
    <cellStyle name="?鹎%U龡&amp;H齲_x0001_C铣_x0014__x0007__x0001__x0001_ 4 2 6" xfId="1276"/>
    <cellStyle name="标题 4 8" xfId="1277"/>
    <cellStyle name="千位分隔 9" xfId="1278"/>
    <cellStyle name="?鹎%U龡&amp;H齲_x0001_C铣_x0014__x0007__x0001__x0001_ 3 3 2 4 3 2" xfId="1279"/>
    <cellStyle name="60% - 强调文字颜色 5 4 2 2 2" xfId="1280"/>
    <cellStyle name="?鹎%U龡&amp;H齲_x0001_C铣_x0014__x0007__x0001__x0001_ 3 3 2 4 4" xfId="1281"/>
    <cellStyle name="60% - 强调文字颜色 5 4 2 3" xfId="1282"/>
    <cellStyle name="?鹎%U龡&amp;H齲_x0001_C铣_x0014__x0007__x0001__x0001_ 3 3 2 4 4 2" xfId="1283"/>
    <cellStyle name="?鹎%U龡&amp;H齲_x0001_C铣_x0014__x0007__x0001__x0001_ 3 3 2 4 5" xfId="1284"/>
    <cellStyle name="20% - 强调文字颜色 2 3 2 2 2" xfId="1285"/>
    <cellStyle name="?鹎%U龡&amp;H齲_x0001_C铣_x0014__x0007__x0001__x0001_ 3 3 2 5" xfId="1286"/>
    <cellStyle name="强调文字颜色 4 2 2 3" xfId="1287"/>
    <cellStyle name="?鹎%U龡&amp;H齲_x0001_C铣_x0014__x0007__x0001__x0001_ 4 2 7" xfId="1288"/>
    <cellStyle name="链接单元格 5 2 2" xfId="1289"/>
    <cellStyle name="着色 4 2" xfId="1290"/>
    <cellStyle name="货币 2 5 3 2" xfId="1291"/>
    <cellStyle name="?鹎%U龡&amp;H齲_x0001_C铣_x0014__x0007__x0001__x0001_ 3 3 2 5 2" xfId="1292"/>
    <cellStyle name="强调文字颜色 4 2 2 3 2" xfId="1293"/>
    <cellStyle name="标题 1 2 4" xfId="1294"/>
    <cellStyle name="?鹎%U龡&amp;H齲_x0001_C铣_x0014__x0007__x0001__x0001_ 4 2 3_2015财政决算公开" xfId="1295"/>
    <cellStyle name="强调文字颜色 3 2 3 5" xfId="1296"/>
    <cellStyle name="?鹎%U龡&amp;H齲_x0001_C铣_x0014__x0007__x0001__x0001_ 4 2 7 2" xfId="1297"/>
    <cellStyle name="?鹎%U龡&amp;H齲_x0001_C铣_x0014__x0007__x0001__x0001_ 3 3 2 6" xfId="1298"/>
    <cellStyle name="强调文字颜色 4 2 2 4" xfId="1299"/>
    <cellStyle name="?鹎%U龡&amp;H齲_x0001_C铣_x0014__x0007__x0001__x0001_ 4 2 8" xfId="1300"/>
    <cellStyle name="?鹎%U龡&amp;H齲_x0001_C铣_x0014__x0007__x0001__x0001_ 3 3 2 6 2" xfId="1301"/>
    <cellStyle name="标题 1 3 4" xfId="1302"/>
    <cellStyle name="?鹎%U龡&amp;H齲_x0001_C铣_x0014__x0007__x0001__x0001_ 3 3 2 7" xfId="1303"/>
    <cellStyle name="?鹎%U龡&amp;H齲_x0001_C铣_x0014__x0007__x0001__x0001_ 3 4 2 4 2" xfId="1304"/>
    <cellStyle name="强调文字颜色 4 3 2 2 2" xfId="1305"/>
    <cellStyle name="?鹎%U龡&amp;H齲_x0001_C铣_x0014__x0007__x0001__x0001_ 3 3 2 7 2" xfId="1306"/>
    <cellStyle name="?鹎%U龡&amp;H齲_x0001_C铣_x0014__x0007__x0001__x0001_ 3 4 2 4 2 2" xfId="1307"/>
    <cellStyle name="强调文字颜色 4 3 2 2 2 2" xfId="1308"/>
    <cellStyle name="?鹎%U龡&amp;H齲_x0001_C铣_x0014__x0007__x0001__x0001_ 3 3 2 8" xfId="1309"/>
    <cellStyle name="60% - 强调文字颜色 6 4 2 2" xfId="1310"/>
    <cellStyle name="?鹎%U龡&amp;H齲_x0001_C铣_x0014__x0007__x0001__x0001_ 3 4 2 4 3" xfId="1311"/>
    <cellStyle name="百分比 3 2 2 2 2" xfId="1312"/>
    <cellStyle name="强调文字颜色 4 3 2 2 3" xfId="1313"/>
    <cellStyle name="?鹎%U龡&amp;H齲_x0001_C铣_x0014__x0007__x0001__x0001_ 3 3 2_2015财政决算公开" xfId="1314"/>
    <cellStyle name="20% - 强调文字颜色 4 8" xfId="1315"/>
    <cellStyle name="强调文字颜色 5 3 2 2 2 2" xfId="1316"/>
    <cellStyle name="?鹎%U龡&amp;H齲_x0001_C铣_x0014__x0007__x0001__x0001_ 3 3 3" xfId="1317"/>
    <cellStyle name="?鹎%U龡&amp;H齲_x0001_C铣_x0014__x0007__x0001__x0001_ 3 3 3 3" xfId="1318"/>
    <cellStyle name="?鹎%U龡&amp;H齲_x0001_C铣_x0014__x0007__x0001__x0001_ 4" xfId="1319"/>
    <cellStyle name="?鹎%U龡&amp;H齲_x0001_C铣_x0014__x0007__x0001__x0001_ 4 3 5" xfId="1320"/>
    <cellStyle name="标题 3 2 3 2 2" xfId="1321"/>
    <cellStyle name="标题 5 7" xfId="1322"/>
    <cellStyle name="好 6 2 2" xfId="1323"/>
    <cellStyle name="?鹎%U龡&amp;H齲_x0001_C铣_x0014__x0007__x0001__x0001_ 3 3 3 3 2" xfId="1324"/>
    <cellStyle name="?鹎%U龡&amp;H齲_x0001_C铣_x0014__x0007__x0001__x0001_ 4 2" xfId="1325"/>
    <cellStyle name="?鹎%U龡&amp;H齲_x0001_C铣_x0014__x0007__x0001__x0001_ 4 3 5 2" xfId="1326"/>
    <cellStyle name="?鹎%U龡&amp;H齲_x0001_C铣_x0014__x0007__x0001__x0001_ 3 3 3 4" xfId="1327"/>
    <cellStyle name="强调文字颜色 4 2 3 2" xfId="1328"/>
    <cellStyle name="?鹎%U龡&amp;H齲_x0001_C铣_x0014__x0007__x0001__x0001_ 5" xfId="1329"/>
    <cellStyle name="?鹎%U龡&amp;H齲_x0001_C铣_x0014__x0007__x0001__x0001_ 4 3 6" xfId="1330"/>
    <cellStyle name="?鹎%U龡&amp;H齲_x0001_C铣_x0014__x0007__x0001__x0001_ 3 3 3 5" xfId="1331"/>
    <cellStyle name="强调文字颜色 4 2 3 3" xfId="1332"/>
    <cellStyle name="?鹎%U龡&amp;H齲_x0001_C铣_x0014__x0007__x0001__x0001_ 6" xfId="1333"/>
    <cellStyle name="?鹎%U龡&amp;H齲_x0001_C铣_x0014__x0007__x0001__x0001_ 3 3_2015财政决算公开" xfId="1334"/>
    <cellStyle name="常规 2 2 2 4 3 2" xfId="1335"/>
    <cellStyle name="强调文字颜色 1 3 2" xfId="1336"/>
    <cellStyle name="?鹎%U龡&amp;H齲_x0001_C铣_x0014__x0007__x0001__x0001_ 3 4" xfId="1337"/>
    <cellStyle name="?鹎%U龡&amp;H齲_x0001_C铣_x0014__x0007__x0001__x0001_ 3 4 10" xfId="1338"/>
    <cellStyle name="?鹎%U龡&amp;H齲_x0001_C铣_x0014__x0007__x0001__x0001_ 3 4 2" xfId="1339"/>
    <cellStyle name="?鹎%U龡&amp;H齲_x0001_C铣_x0014__x0007__x0001__x0001_ 3 4 2 2" xfId="1340"/>
    <cellStyle name="40% - 强调文字颜色 1 4_2015财政决算公开" xfId="1341"/>
    <cellStyle name="?鹎%U龡&amp;H齲_x0001_C铣_x0014__x0007__x0001__x0001_ 3 4 2 2 2" xfId="1342"/>
    <cellStyle name="?鹎%U龡&amp;H齲_x0001_C铣_x0014__x0007__x0001__x0001_ 3 4 2 2 2 2" xfId="1343"/>
    <cellStyle name="?鹎%U龡&amp;H齲_x0001_C铣_x0014__x0007__x0001__x0001_ 3 4 2 2 3" xfId="1344"/>
    <cellStyle name="千位分隔 2 2 3 2 2" xfId="1345"/>
    <cellStyle name="输出 2 3 2 3" xfId="1346"/>
    <cellStyle name="?鹎%U龡&amp;H齲_x0001_C铣_x0014__x0007__x0001__x0001_ 3 4 2 2 3 2" xfId="1347"/>
    <cellStyle name="?鹎%U龡&amp;H齲_x0001_C铣_x0014__x0007__x0001__x0001_ 3 4 2 2 4" xfId="1348"/>
    <cellStyle name="货币 4 2 3 3 2" xfId="1349"/>
    <cellStyle name="?鹎%U龡&amp;H齲_x0001_C铣_x0014__x0007__x0001__x0001_ 3 4 2 2 4 2" xfId="1350"/>
    <cellStyle name="?鹎%U龡&amp;H齲_x0001_C铣_x0014__x0007__x0001__x0001_ 3 4 2 2 5" xfId="1351"/>
    <cellStyle name="?鹎%U龡&amp;H齲_x0001_C铣_x0014__x0007__x0001__x0001_ 3 4 2 2_2015财政决算公开" xfId="1352"/>
    <cellStyle name="百分比 2 2" xfId="1353"/>
    <cellStyle name="?鹎%U龡&amp;H齲_x0001_C铣_x0014__x0007__x0001__x0001_ 3 4 2 3" xfId="1354"/>
    <cellStyle name="?鹎%U龡&amp;H齲_x0001_C铣_x0014__x0007__x0001__x0001_ 3 4 2 3 2" xfId="1355"/>
    <cellStyle name="?鹎%U龡&amp;H齲_x0001_C铣_x0014__x0007__x0001__x0001_ 3 4 2 3 2 2" xfId="1356"/>
    <cellStyle name="?鹎%U龡&amp;H齲_x0001_C铣_x0014__x0007__x0001__x0001_ 3 4 2 3 3" xfId="1357"/>
    <cellStyle name="千位分隔 2 2 3 3 2" xfId="1358"/>
    <cellStyle name="?鹎%U龡&amp;H齲_x0001_C铣_x0014__x0007__x0001__x0001_ 3 4 2 3 3 2" xfId="1359"/>
    <cellStyle name="?鹎%U龡&amp;H齲_x0001_C铣_x0014__x0007__x0001__x0001_ 3 4 2 3 4" xfId="1360"/>
    <cellStyle name="?鹎%U龡&amp;H齲_x0001_C铣_x0014__x0007__x0001__x0001_ 3 4 2 3_2015财政决算公开" xfId="1361"/>
    <cellStyle name="?鹎%U龡&amp;H齲_x0001_C铣_x0014__x0007__x0001__x0001_ 3 4 2 4" xfId="1362"/>
    <cellStyle name="Norma,_laroux_4_营业在建 (2)_E21" xfId="1363"/>
    <cellStyle name="强调文字颜色 4 3 2 2" xfId="1364"/>
    <cellStyle name="?鹎%U龡&amp;H齲_x0001_C铣_x0014__x0007__x0001__x0001_ 3 4 2 4 3 2" xfId="1365"/>
    <cellStyle name="60% - 强调文字颜色 6 4 2 2 2" xfId="1366"/>
    <cellStyle name="?鹎%U龡&amp;H齲_x0001_C铣_x0014__x0007__x0001__x0001_ 3 4 2 4 4" xfId="1367"/>
    <cellStyle name="60% - 强调文字颜色 6 4 2 3" xfId="1368"/>
    <cellStyle name="?鹎%U龡&amp;H齲_x0001_C铣_x0014__x0007__x0001__x0001_ 3 4 2 4 4 2" xfId="1369"/>
    <cellStyle name="?鹎%U龡&amp;H齲_x0001_C铣_x0014__x0007__x0001__x0001_ 3 4 2 4 5" xfId="1370"/>
    <cellStyle name="20% - 强调文字颜色 2 4 2 2 2" xfId="1371"/>
    <cellStyle name="输出 2 2" xfId="1372"/>
    <cellStyle name="?鹎%U龡&amp;H齲_x0001_C铣_x0014__x0007__x0001__x0001_ 3 4 2 4_2015财政决算公开" xfId="1373"/>
    <cellStyle name="常规 2 3 3 2" xfId="1374"/>
    <cellStyle name="?鹎%U龡&amp;H齲_x0001_C铣_x0014__x0007__x0001__x0001_ 3 4 2 5 2" xfId="1375"/>
    <cellStyle name="强调文字颜色 4 3 2 3 2" xfId="1376"/>
    <cellStyle name="?鹎%U龡&amp;H齲_x0001_C铣_x0014__x0007__x0001__x0001_ 3 4 2 6" xfId="1377"/>
    <cellStyle name="强调文字颜色 4 3 2 4" xfId="1378"/>
    <cellStyle name="?鹎%U龡&amp;H齲_x0001_C铣_x0014__x0007__x0001__x0001_ 3 4 2 6 2" xfId="1379"/>
    <cellStyle name="?鹎%U龡&amp;H齲_x0001_C铣_x0014__x0007__x0001__x0001_ 3 4 2 7" xfId="1380"/>
    <cellStyle name="?鹎%U龡&amp;H齲_x0001_C铣_x0014__x0007__x0001__x0001_ 3 4 3 4 2" xfId="1381"/>
    <cellStyle name="40% - 强调文字颜色 5 3 2 2 2 2" xfId="1382"/>
    <cellStyle name="强调文字颜色 4 3 3 2 2" xfId="1383"/>
    <cellStyle name="?鹎%U龡&amp;H齲_x0001_C铣_x0014__x0007__x0001__x0001_ 3 4 2 7 2" xfId="1384"/>
    <cellStyle name="?鹎%U龡&amp;H齲_x0001_C铣_x0014__x0007__x0001__x0001_ 3 4 2 8" xfId="1385"/>
    <cellStyle name="60% - 强调文字颜色 6 5 2 2" xfId="1386"/>
    <cellStyle name="常规 2 2 2 8 2" xfId="1387"/>
    <cellStyle name="千位分隔 2 2 4 4 2" xfId="1388"/>
    <cellStyle name="强调文字颜色 5 2" xfId="1389"/>
    <cellStyle name="?鹎%U龡&amp;H齲_x0001_C铣_x0014__x0007__x0001__x0001_ 3 4 2_2015财政决算公开" xfId="1390"/>
    <cellStyle name="货币 2 2 2" xfId="1391"/>
    <cellStyle name="?鹎%U龡&amp;H齲_x0001_C铣_x0014__x0007__x0001__x0001_ 3 4 3" xfId="1392"/>
    <cellStyle name="差 3 2 2" xfId="1393"/>
    <cellStyle name="?鹎%U龡&amp;H齲_x0001_C铣_x0014__x0007__x0001__x0001_ 3 4 3 2" xfId="1394"/>
    <cellStyle name="差 3 2 2 2" xfId="1395"/>
    <cellStyle name="?鹎%U龡&amp;H齲_x0001_C铣_x0014__x0007__x0001__x0001_ 3 4 3 2 2" xfId="1396"/>
    <cellStyle name="差 3 2 2 2 2" xfId="1397"/>
    <cellStyle name="?鹎%U龡&amp;H齲_x0001_C铣_x0014__x0007__x0001__x0001_ 3 4 3 3" xfId="1398"/>
    <cellStyle name="差 3 2 2 3" xfId="1399"/>
    <cellStyle name="?鹎%U龡&amp;H齲_x0001_C铣_x0014__x0007__x0001__x0001_ 3 4 3 3 2" xfId="1400"/>
    <cellStyle name="?鹎%U龡&amp;H齲_x0001_C铣_x0014__x0007__x0001__x0001_ 3 4 3 4" xfId="1401"/>
    <cellStyle name="40% - 强调文字颜色 5 3 2 2 2" xfId="1402"/>
    <cellStyle name="强调文字颜色 4 3 3 2" xfId="1403"/>
    <cellStyle name="?鹎%U龡&amp;H齲_x0001_C铣_x0014__x0007__x0001__x0001_ 3 4 3 5" xfId="1404"/>
    <cellStyle name="40% - 强调文字颜色 5 3 2 2 3" xfId="1405"/>
    <cellStyle name="强调文字颜色 4 3 3 3" xfId="1406"/>
    <cellStyle name="?鹎%U龡&amp;H齲_x0001_C铣_x0014__x0007__x0001__x0001_ 3 4 3_2015财政决算公开" xfId="1407"/>
    <cellStyle name="货币 2 2 3 4" xfId="1408"/>
    <cellStyle name="?鹎%U龡&amp;H齲_x0001_C铣_x0014__x0007__x0001__x0001_ 3 5" xfId="1409"/>
    <cellStyle name="?鹎%U龡&amp;H齲_x0001_C铣_x0014__x0007__x0001__x0001_ 3 5 2" xfId="1410"/>
    <cellStyle name="?鹎%U龡&amp;H齲_x0001_C铣_x0014__x0007__x0001__x0001_ 3 5 2 2" xfId="1411"/>
    <cellStyle name="货币 3" xfId="1412"/>
    <cellStyle name="?鹎%U龡&amp;H齲_x0001_C铣_x0014__x0007__x0001__x0001_ 3 5 3" xfId="1413"/>
    <cellStyle name="差 3 3 2" xfId="1414"/>
    <cellStyle name="?鹎%U龡&amp;H齲_x0001_C铣_x0014__x0007__x0001__x0001_ 3 5_2015财政决算公开" xfId="1415"/>
    <cellStyle name="货币 3 4 2" xfId="1416"/>
    <cellStyle name="40% - 强调文字颜色 1 4 3 2" xfId="1417"/>
    <cellStyle name="?鹎%U龡&amp;H齲_x0001_C铣_x0014__x0007__x0001__x0001_ 3 6" xfId="1418"/>
    <cellStyle name="?鹎%U龡&amp;H齲_x0001_C铣_x0014__x0007__x0001__x0001_ 3 6 2" xfId="1419"/>
    <cellStyle name="强调文字颜色 2 2 2 3" xfId="1420"/>
    <cellStyle name="20% - 强调文字颜色 1 4" xfId="1421"/>
    <cellStyle name="?鹎%U龡&amp;H齲_x0001_C铣_x0014__x0007__x0001__x0001_ 3 6 2 2" xfId="1422"/>
    <cellStyle name="强调文字颜色 2 2 2 3 2" xfId="1423"/>
    <cellStyle name="20% - 强调文字颜色 1 4 2" xfId="1424"/>
    <cellStyle name="20% - 强调文字颜色 5 4_2015财政决算公开" xfId="1425"/>
    <cellStyle name="?鹎%U龡&amp;H齲_x0001_C铣_x0014__x0007__x0001__x0001_ 3 6 3" xfId="1426"/>
    <cellStyle name="强调文字颜色 2 2 2 4" xfId="1427"/>
    <cellStyle name="20% - 强调文字颜色 1 5" xfId="1428"/>
    <cellStyle name="40% - 强调文字颜色 4 2 4_2015财政决算公开" xfId="1429"/>
    <cellStyle name="差 3 4 2" xfId="1430"/>
    <cellStyle name="?鹎%U龡&amp;H齲_x0001_C铣_x0014__x0007__x0001__x0001_ 3 6 3 2" xfId="1431"/>
    <cellStyle name="20% - 强调文字颜色 1 5 2" xfId="1432"/>
    <cellStyle name="?鹎%U龡&amp;H齲_x0001_C铣_x0014__x0007__x0001__x0001_ 3 7" xfId="1433"/>
    <cellStyle name="?鹎%U龡&amp;H齲_x0001_C铣_x0014__x0007__x0001__x0001_ 3 7 2" xfId="1434"/>
    <cellStyle name="强调文字颜色 2 2 3 3" xfId="1435"/>
    <cellStyle name="20% - 强调文字颜色 2 4" xfId="1436"/>
    <cellStyle name="20% - 强调文字颜色 5 4 2 3" xfId="1437"/>
    <cellStyle name="?鹎%U龡&amp;H齲_x0001_C铣_x0014__x0007__x0001__x0001_ 3 8" xfId="1438"/>
    <cellStyle name="?鹎%U龡&amp;H齲_x0001_C铣_x0014__x0007__x0001__x0001_ 3 8 2" xfId="1439"/>
    <cellStyle name="强调文字颜色 2 2 4 3" xfId="1440"/>
    <cellStyle name="20% - 强调文字颜色 3 4" xfId="1441"/>
    <cellStyle name="常规 3 2 7" xfId="1442"/>
    <cellStyle name="?鹎%U龡&amp;H齲_x0001_C铣_x0014__x0007__x0001__x0001_ 3 9" xfId="1443"/>
    <cellStyle name="?鹎%U龡&amp;H齲_x0001_C铣_x0014__x0007__x0001__x0001_ 3 9 2" xfId="1444"/>
    <cellStyle name="20% - 强调文字颜色 4 4" xfId="1445"/>
    <cellStyle name="?鹎%U龡&amp;H齲_x0001_C铣_x0014__x0007__x0001__x0001_ 3_2015财政决算公开" xfId="1446"/>
    <cellStyle name="60% - 强调文字颜色 5 5 3 2" xfId="1447"/>
    <cellStyle name="?鹎%U龡&amp;H齲_x0001_C铣_x0014__x0007__x0001__x0001_ 6 3" xfId="1448"/>
    <cellStyle name="标题 2 2 5" xfId="1449"/>
    <cellStyle name="?鹎%U龡&amp;H齲_x0001_C铣_x0014__x0007__x0001__x0001_ 4 2 2" xfId="1450"/>
    <cellStyle name="标题 4 4" xfId="1451"/>
    <cellStyle name="千位分隔 5" xfId="1452"/>
    <cellStyle name="?鹎%U龡&amp;H齲_x0001_C铣_x0014__x0007__x0001__x0001_ 4 2 2 2" xfId="1453"/>
    <cellStyle name="标题 4 4 2" xfId="1454"/>
    <cellStyle name="千位分隔 5 2" xfId="1455"/>
    <cellStyle name="?鹎%U龡&amp;H齲_x0001_C铣_x0014__x0007__x0001__x0001_ 4 2 2 2 2" xfId="1456"/>
    <cellStyle name="标题 4 4 2 2" xfId="1457"/>
    <cellStyle name="千位分隔 5 2 2" xfId="1458"/>
    <cellStyle name="40% - 强调文字颜色 5 2 2 3" xfId="1459"/>
    <cellStyle name="强调文字颜色 3 3 4" xfId="1460"/>
    <cellStyle name="20% - 强调文字颜色 6 5 3" xfId="1461"/>
    <cellStyle name="?鹎%U龡&amp;H齲_x0001_C铣_x0014__x0007__x0001__x0001_ 4 2 2 3" xfId="1462"/>
    <cellStyle name="标题 4 4 3" xfId="1463"/>
    <cellStyle name="千位分隔 5 3" xfId="1464"/>
    <cellStyle name="?鹎%U龡&amp;H齲_x0001_C铣_x0014__x0007__x0001__x0001_ 4 2 2 3 2" xfId="1465"/>
    <cellStyle name="千位分隔 5 3 2" xfId="1466"/>
    <cellStyle name="40% - 强调文字颜色 5 2 3 3" xfId="1467"/>
    <cellStyle name="常规 3 2 2 5" xfId="1468"/>
    <cellStyle name="强调文字颜色 3 4 4" xfId="1469"/>
    <cellStyle name="20% - 强调文字颜色 2 5 2_2015财政决算公开" xfId="1470"/>
    <cellStyle name="20% - 强调文字颜色 6 6 3" xfId="1471"/>
    <cellStyle name="60% - 强调文字颜色 1 6 2 2" xfId="1472"/>
    <cellStyle name="?鹎%U龡&amp;H齲_x0001_C铣_x0014__x0007__x0001__x0001_ 4 2 2 4" xfId="1473"/>
    <cellStyle name="千位分隔 5 4" xfId="1474"/>
    <cellStyle name="?鹎%U龡&amp;H齲_x0001_C铣_x0014__x0007__x0001__x0001_ 4 2 2 4 2" xfId="1475"/>
    <cellStyle name="千位分隔 5 4 2" xfId="1476"/>
    <cellStyle name="常规 3 2 3 5" xfId="1477"/>
    <cellStyle name="强调文字颜色 3 5 4" xfId="1478"/>
    <cellStyle name="?鹎%U龡&amp;H齲_x0001_C铣_x0014__x0007__x0001__x0001_ 4 2 2 5" xfId="1479"/>
    <cellStyle name="千位分隔 5 5" xfId="1480"/>
    <cellStyle name="20% - 强调文字颜色 4 5_2015财政决算公开" xfId="1481"/>
    <cellStyle name="货币 3 4 3 2" xfId="1482"/>
    <cellStyle name="?鹎%U龡&amp;H齲_x0001_C铣_x0014__x0007__x0001__x0001_ 4 2 2 5 2" xfId="1483"/>
    <cellStyle name="常规 3 2 4 5" xfId="1484"/>
    <cellStyle name="?鹎%U龡&amp;H齲_x0001_C铣_x0014__x0007__x0001__x0001_ 4 2 2_2015财政决算公开" xfId="1485"/>
    <cellStyle name="20% - 强调文字颜色 4 2 3 3" xfId="1486"/>
    <cellStyle name="?鹎%U龡&amp;H齲_x0001_C铣_x0014__x0007__x0001__x0001_ 4 2 3" xfId="1487"/>
    <cellStyle name="标题 4 5" xfId="1488"/>
    <cellStyle name="千位分隔 6" xfId="1489"/>
    <cellStyle name="?鹎%U龡&amp;H齲_x0001_C铣_x0014__x0007__x0001__x0001_ 4 2 3 2" xfId="1490"/>
    <cellStyle name="标题 4 5 2" xfId="1491"/>
    <cellStyle name="千位分隔 6 2" xfId="1492"/>
    <cellStyle name="?鹎%U龡&amp;H齲_x0001_C铣_x0014__x0007__x0001__x0001_ 4 2 3 2 2" xfId="1493"/>
    <cellStyle name="标题 4 5 2 2" xfId="1494"/>
    <cellStyle name="千位分隔 6 2 2" xfId="1495"/>
    <cellStyle name="40% - 强调文字颜色 5 3 2 3" xfId="1496"/>
    <cellStyle name="强调文字颜色 4 3 4" xfId="1497"/>
    <cellStyle name="?鹎%U龡&amp;H齲_x0001_C铣_x0014__x0007__x0001__x0001_ 4 2 3 3" xfId="1498"/>
    <cellStyle name="标题 4 5 3" xfId="1499"/>
    <cellStyle name="千位分隔 6 3" xfId="1500"/>
    <cellStyle name="?鹎%U龡&amp;H齲_x0001_C铣_x0014__x0007__x0001__x0001_ 4 2 3 3 2" xfId="1501"/>
    <cellStyle name="千位分隔 6 3 2" xfId="1502"/>
    <cellStyle name="40% - 强调文字颜色 5 3 3 3" xfId="1503"/>
    <cellStyle name="强调文字颜色 4 4 4" xfId="1504"/>
    <cellStyle name="?鹎%U龡&amp;H齲_x0001_C铣_x0014__x0007__x0001__x0001_ 4 2 3 4" xfId="1505"/>
    <cellStyle name="千位分隔 6 4" xfId="1506"/>
    <cellStyle name="?鹎%U龡&amp;H齲_x0001_C铣_x0014__x0007__x0001__x0001_ 4 2_2015财政决算公开" xfId="1507"/>
    <cellStyle name="?鹎%U龡&amp;H齲_x0001_C铣_x0014__x0007__x0001__x0001_ 4 3" xfId="1508"/>
    <cellStyle name="?鹎%U龡&amp;H齲_x0001_C铣_x0014__x0007__x0001__x0001_ 4 3 2" xfId="1509"/>
    <cellStyle name="标题 5 4" xfId="1510"/>
    <cellStyle name="?鹎%U龡&amp;H齲_x0001_C铣_x0014__x0007__x0001__x0001_ 4 3 2 2" xfId="1511"/>
    <cellStyle name="标题 5 4 2" xfId="1512"/>
    <cellStyle name="?鹎%U龡&amp;H齲_x0001_C铣_x0014__x0007__x0001__x0001_ 4 4" xfId="1513"/>
    <cellStyle name="?鹎%U龡&amp;H齲_x0001_C铣_x0014__x0007__x0001__x0001_ 4 4 2" xfId="1514"/>
    <cellStyle name="?鹎%U龡&amp;H齲_x0001_C铣_x0014__x0007__x0001__x0001_ 4 4 2 2" xfId="1515"/>
    <cellStyle name="?鹎%U龡&amp;H齲_x0001_C铣_x0014__x0007__x0001__x0001_ 4 4 3" xfId="1516"/>
    <cellStyle name="差 4 2 2" xfId="1517"/>
    <cellStyle name="?鹎%U龡&amp;H齲_x0001_C铣_x0014__x0007__x0001__x0001_ 4 4 3 2" xfId="1518"/>
    <cellStyle name="差 4 2 2 2" xfId="1519"/>
    <cellStyle name="?鹎%U龡&amp;H齲_x0001_C铣_x0014__x0007__x0001__x0001_ 4 4_2015财政决算公开" xfId="1520"/>
    <cellStyle name="好 2 2 2 2" xfId="1521"/>
    <cellStyle name="强调文字颜色 2 3 3" xfId="1522"/>
    <cellStyle name="20% - 强调文字颜色 5 5 2" xfId="1523"/>
    <cellStyle name="?鹎%U龡&amp;H齲_x0001_C铣_x0014__x0007__x0001__x0001_ 4 5" xfId="1524"/>
    <cellStyle name="?鹎%U龡&amp;H齲_x0001_C铣_x0014__x0007__x0001__x0001_ 4 5 2" xfId="1525"/>
    <cellStyle name="?鹎%U龡&amp;H齲_x0001_C铣_x0014__x0007__x0001__x0001_ 4 5 2 2" xfId="1526"/>
    <cellStyle name="?鹎%U龡&amp;H齲_x0001_C铣_x0014__x0007__x0001__x0001_ 4 5 3" xfId="1527"/>
    <cellStyle name="差 4 3 2" xfId="1528"/>
    <cellStyle name="?鹎%U龡&amp;H齲_x0001_C铣_x0014__x0007__x0001__x0001_ 4 5 3 2" xfId="1529"/>
    <cellStyle name="?鹎%U龡&amp;H齲_x0001_C铣_x0014__x0007__x0001__x0001_ 4 6" xfId="1530"/>
    <cellStyle name="?鹎%U龡&amp;H齲_x0001_C铣_x0014__x0007__x0001__x0001_ 4 6 2" xfId="1531"/>
    <cellStyle name="强调文字颜色 2 3 2 3" xfId="1532"/>
    <cellStyle name="输入 3" xfId="1533"/>
    <cellStyle name="常规 2 9" xfId="1534"/>
    <cellStyle name="20% - 强调文字颜色 5 5 2_2015财政决算公开" xfId="1535"/>
    <cellStyle name="?鹎%U龡&amp;H齲_x0001_C铣_x0014__x0007__x0001__x0001_ 4 6 2 2" xfId="1536"/>
    <cellStyle name="强调文字颜色 2 3 2 3 2" xfId="1537"/>
    <cellStyle name="?鹎%U龡&amp;H齲_x0001_C铣_x0014__x0007__x0001__x0001_ 4 6 3" xfId="1538"/>
    <cellStyle name="强调文字颜色 2 3 2 4" xfId="1539"/>
    <cellStyle name="?鹎%U龡&amp;H齲_x0001_C铣_x0014__x0007__x0001__x0001_ 4 6 3 2" xfId="1540"/>
    <cellStyle name="?鹎%U龡&amp;H齲_x0001_C铣_x0014__x0007__x0001__x0001_ 4 6_2015财政决算公开" xfId="1541"/>
    <cellStyle name="货币 4 4 3" xfId="1542"/>
    <cellStyle name="?鹎%U龡&amp;H齲_x0001_C铣_x0014__x0007__x0001__x0001_ 4 7" xfId="1543"/>
    <cellStyle name="?鹎%U龡&amp;H齲_x0001_C铣_x0014__x0007__x0001__x0001_ 4 7 2" xfId="1544"/>
    <cellStyle name="强调文字颜色 2 3 3 3" xfId="1545"/>
    <cellStyle name="常规 3 9" xfId="1546"/>
    <cellStyle name="20% - 强调文字颜色 5 5 2 3" xfId="1547"/>
    <cellStyle name="?鹎%U龡&amp;H齲_x0001_C铣_x0014__x0007__x0001__x0001_ 4 8" xfId="1548"/>
    <cellStyle name="40% - 强调文字颜色 5 3 2_2015财政决算公开" xfId="1549"/>
    <cellStyle name="?鹎%U龡&amp;H齲_x0001_C铣_x0014__x0007__x0001__x0001_ 4 8 2" xfId="1550"/>
    <cellStyle name="常规 4 2 7" xfId="1551"/>
    <cellStyle name="千位分隔 4 2 2 3" xfId="1552"/>
    <cellStyle name="?鹎%U龡&amp;H齲_x0001_C铣_x0014__x0007__x0001__x0001_ 4 9" xfId="1553"/>
    <cellStyle name="?鹎%U龡&amp;H齲_x0001_C铣_x0014__x0007__x0001__x0001_ 4 9 2" xfId="1554"/>
    <cellStyle name="千位分隔 4 2 3 3" xfId="1555"/>
    <cellStyle name="常规 5 9" xfId="1556"/>
    <cellStyle name="?鹎%U龡&amp;H齲_x0001_C铣_x0014__x0007__x0001__x0001_ 4_2015财政决算公开" xfId="1557"/>
    <cellStyle name="?鹎%U龡&amp;H齲_x0001_C铣_x0014__x0007__x0001__x0001_ 5 3 2" xfId="1558"/>
    <cellStyle name="60% - 强调文字颜色 5 5 2 2 2" xfId="1559"/>
    <cellStyle name="?鹎%U龡&amp;H齲_x0001_C铣_x0014__x0007__x0001__x0001_ 5 4" xfId="1560"/>
    <cellStyle name="40% - 强调文字颜色 6 3 2 2 2 2" xfId="1561"/>
    <cellStyle name="60% - 强调文字颜色 5 5 2 3" xfId="1562"/>
    <cellStyle name="强调文字颜色 4 2 3 3 2" xfId="1563"/>
    <cellStyle name="?鹎%U龡&amp;H齲_x0001_C铣_x0014__x0007__x0001__x0001_ 6 2" xfId="1564"/>
    <cellStyle name="标题 2 2 4" xfId="1565"/>
    <cellStyle name="?鹎%U龡&amp;H齲_x0001_C铣_x0014__x0007__x0001__x0001_ 6 2 2" xfId="1566"/>
    <cellStyle name="标题 2 2 4 2" xfId="1567"/>
    <cellStyle name="货币 3 6" xfId="1568"/>
    <cellStyle name="?鹎%U龡&amp;H齲_x0001_C铣_x0014__x0007__x0001__x0001_ 6 3 2" xfId="1569"/>
    <cellStyle name="货币 4 6" xfId="1570"/>
    <cellStyle name="?鹎%U龡&amp;H齲_x0001_C铣_x0014__x0007__x0001__x0001_ 6 4" xfId="1571"/>
    <cellStyle name="20% - 着色 5" xfId="1572"/>
    <cellStyle name="?鹎%U龡&amp;H齲_x0001_C铣_x0014__x0007__x0001__x0001_ 6_2015财政决算公开" xfId="1573"/>
    <cellStyle name="计算 7" xfId="1574"/>
    <cellStyle name="强调文字颜色 4 2 3 4" xfId="1575"/>
    <cellStyle name="?鹎%U龡&amp;H齲_x0001_C铣_x0014__x0007__x0001__x0001_ 7" xfId="1576"/>
    <cellStyle name="20% - 强调文字颜色 1 2" xfId="1577"/>
    <cellStyle name="20% - 强调文字颜色 1 2 2" xfId="1578"/>
    <cellStyle name="20% - 强调文字颜色 1 2 2 2 2 2" xfId="1579"/>
    <cellStyle name="20% - 强调文字颜色 1 2 2 2 3" xfId="1580"/>
    <cellStyle name="60% - 强调文字颜色 4 2 3 3 2" xfId="1581"/>
    <cellStyle name="40% - 强调文字颜色 6 5 3 2" xfId="1582"/>
    <cellStyle name="20% - 强调文字颜色 1 2 2 3 2" xfId="1583"/>
    <cellStyle name="20% - 强调文字颜色 1 2 2 4" xfId="1584"/>
    <cellStyle name="20% - 强调文字颜色 1 2 2_2015财政决算公开" xfId="1585"/>
    <cellStyle name="计算 4 4" xfId="1586"/>
    <cellStyle name="20% - 强调文字颜色 1 2 3" xfId="1587"/>
    <cellStyle name="20% - 强调文字颜色 1 2 3 2 2 2" xfId="1588"/>
    <cellStyle name="20% - 强调文字颜色 1 2 3 2 3" xfId="1589"/>
    <cellStyle name="常规 13 2 2 2 2" xfId="1590"/>
    <cellStyle name="注释 3 2 3 2" xfId="1591"/>
    <cellStyle name="20% - 强调文字颜色 1 2 3 5" xfId="1592"/>
    <cellStyle name="20% - 强调文字颜色 1 3 2 2 3" xfId="1593"/>
    <cellStyle name="20% - 强调文字颜色 1 2 3_2015财政决算公开" xfId="1594"/>
    <cellStyle name="20% - 强调文字颜色 1 2 4" xfId="1595"/>
    <cellStyle name="20% - 强调文字颜色 1 2 4 2 2" xfId="1596"/>
    <cellStyle name="40% - 强调文字颜色 1 5 3" xfId="1597"/>
    <cellStyle name="20% - 强调文字颜色 1 2 4 3" xfId="1598"/>
    <cellStyle name="20% - 强调文字颜色 1 2 4 4" xfId="1599"/>
    <cellStyle name="20% - 强调文字颜色 1 3 2 3 2" xfId="1600"/>
    <cellStyle name="20% - 强调文字颜色 1 2 4_2015财政决算公开" xfId="1601"/>
    <cellStyle name="20% - 强调文字颜色 1 2 5 2" xfId="1602"/>
    <cellStyle name="千位分隔 3 6 2 2" xfId="1603"/>
    <cellStyle name="强调文字颜色 2 2 2 2" xfId="1604"/>
    <cellStyle name="20% - 强调文字颜色 1 3" xfId="1605"/>
    <cellStyle name="强调文字颜色 2 2 2 2 2" xfId="1606"/>
    <cellStyle name="20% - 强调文字颜色 1 3 2" xfId="1607"/>
    <cellStyle name="强调文字颜色 2 2 2 2 2 2" xfId="1608"/>
    <cellStyle name="20% - 强调文字颜色 1 3 2 2" xfId="1609"/>
    <cellStyle name="20% - 强调文字颜色 1 3 2 2 2 2" xfId="1610"/>
    <cellStyle name="20% - 强调文字颜色 1 3 2 2_2015财政决算公开" xfId="1611"/>
    <cellStyle name="20% - 强调文字颜色 1 3 2 3" xfId="1612"/>
    <cellStyle name="20% - 强调文字颜色 1 3 2 4" xfId="1613"/>
    <cellStyle name="强调文字颜色 3 2 3 2 2 2" xfId="1614"/>
    <cellStyle name="20% - 强调文字颜色 1 3 2_2015财政决算公开" xfId="1615"/>
    <cellStyle name="60% - 强调文字颜色 1 5 2 2 2" xfId="1616"/>
    <cellStyle name="强调文字颜色 2 2 2 2 3" xfId="1617"/>
    <cellStyle name="20% - 强调文字颜色 1 3 3" xfId="1618"/>
    <cellStyle name="20% - 强调文字颜色 1 3 3 2" xfId="1619"/>
    <cellStyle name="20% - 强调文字颜色 1 3 3 3" xfId="1620"/>
    <cellStyle name="20% - 强调文字颜色 1 3 3_2015财政决算公开" xfId="1621"/>
    <cellStyle name="常规 2 2 2 2 2" xfId="1622"/>
    <cellStyle name="20% - 强调文字颜色 1 3 4" xfId="1623"/>
    <cellStyle name="20% - 强调文字颜色 1 3 4 2" xfId="1624"/>
    <cellStyle name="20% - 强调文字颜色 1 3_2015财政决算公开" xfId="1625"/>
    <cellStyle name="20% - 强调文字颜色 1 4 2 2" xfId="1626"/>
    <cellStyle name="20% - 强调文字颜色 1 4 2 3" xfId="1627"/>
    <cellStyle name="20% - 强调文字颜色 1 4 2_2015财政决算公开" xfId="1628"/>
    <cellStyle name="20% - 强调文字颜色 1 4 3" xfId="1629"/>
    <cellStyle name="20% - 着色 1 2" xfId="1630"/>
    <cellStyle name="标题 2 2_2015财政决算公开" xfId="1631"/>
    <cellStyle name="计算 3 2" xfId="1632"/>
    <cellStyle name="20% - 强调文字颜色 1 4 3 2" xfId="1633"/>
    <cellStyle name="20% - 强调文字颜色 1 4 4" xfId="1634"/>
    <cellStyle name="40% - 强调文字颜色 3 6_2015财政决算公开" xfId="1635"/>
    <cellStyle name="强调文字颜色 4 5 2 2" xfId="1636"/>
    <cellStyle name="20% - 强调文字颜色 1 4_2015财政决算公开" xfId="1637"/>
    <cellStyle name="百分比 4" xfId="1638"/>
    <cellStyle name="20% - 强调文字颜色 5 3 3" xfId="1639"/>
    <cellStyle name="20% - 强调文字颜色 1 5 2 2" xfId="1640"/>
    <cellStyle name="60% - 强调文字颜色 3 3" xfId="1641"/>
    <cellStyle name="20% - 强调文字颜色 1 5 2 2 2" xfId="1642"/>
    <cellStyle name="60% - 强调文字颜色 3 3 2" xfId="1643"/>
    <cellStyle name="20% - 强调文字颜色 3 2 3 4" xfId="1644"/>
    <cellStyle name="20% - 强调文字颜色 6 2 2_2015财政决算公开" xfId="1645"/>
    <cellStyle name="汇总 7" xfId="1646"/>
    <cellStyle name="20% - 强调文字颜色 1 5 2 3" xfId="1647"/>
    <cellStyle name="60% - 强调文字颜色 3 4" xfId="1648"/>
    <cellStyle name="常规 2 4 2 6 2" xfId="1649"/>
    <cellStyle name="20% - 强调文字颜色 1 5 2_2015财政决算公开" xfId="1650"/>
    <cellStyle name="强调文字颜色 6 2 3 3" xfId="1651"/>
    <cellStyle name="常规 2 3 2 3 3 2" xfId="1652"/>
    <cellStyle name="20% - 强调文字颜色 1 5 3" xfId="1653"/>
    <cellStyle name="20% - 强调文字颜色 4 2 3 2_2015财政决算公开" xfId="1654"/>
    <cellStyle name="20% - 着色 2 2" xfId="1655"/>
    <cellStyle name="计算 4 2" xfId="1656"/>
    <cellStyle name="20% - 强调文字颜色 1 5 3 2" xfId="1657"/>
    <cellStyle name="60% - 强调文字颜色 4 3" xfId="1658"/>
    <cellStyle name="20% - 强调文字颜色 1 5 4" xfId="1659"/>
    <cellStyle name="强调文字颜色 4 5 3 2" xfId="1660"/>
    <cellStyle name="20% - 强调文字颜色 1 6 2 2" xfId="1661"/>
    <cellStyle name="20% - 强调文字颜色 1 6 3" xfId="1662"/>
    <cellStyle name="20% - 着色 3 2" xfId="1663"/>
    <cellStyle name="计算 5 2" xfId="1664"/>
    <cellStyle name="60% - 强调文字颜色 3 2 3 2 2 2" xfId="1665"/>
    <cellStyle name="20% - 强调文字颜色 1 6_2015财政决算公开" xfId="1666"/>
    <cellStyle name="货币 4 2 4" xfId="1667"/>
    <cellStyle name="20% - 强调文字颜色 2 2" xfId="1668"/>
    <cellStyle name="20% - 强调文字颜色 2 2 2" xfId="1669"/>
    <cellStyle name="40% - 强调文字颜色 3 2 7" xfId="1670"/>
    <cellStyle name="20% - 强调文字颜色 2 2 2 2 2 2" xfId="1671"/>
    <cellStyle name="标题 2 8" xfId="1672"/>
    <cellStyle name="20% - 强调文字颜色 2 2 2 2 3" xfId="1673"/>
    <cellStyle name="60% - 强调文字颜色 5 2 3 3 2" xfId="1674"/>
    <cellStyle name="20% - 强调文字颜色 2 2 2 2_2015财政决算公开" xfId="1675"/>
    <cellStyle name="20% - 强调文字颜色 2 2 2 4" xfId="1676"/>
    <cellStyle name="常规 2 2 2 2 5 2" xfId="1677"/>
    <cellStyle name="小数 4 2" xfId="1678"/>
    <cellStyle name="20% - 强调文字颜色 2 2 2_2015财政决算公开" xfId="1679"/>
    <cellStyle name="常规 2 5 2 2 2" xfId="1680"/>
    <cellStyle name="检查单元格 6 2" xfId="1681"/>
    <cellStyle name="20% - 强调文字颜色 2 2 3" xfId="1682"/>
    <cellStyle name="20% - 强调文字颜色 2 2 3 2 2 2" xfId="1683"/>
    <cellStyle name="60% - 强调文字颜色 2 4 3" xfId="1684"/>
    <cellStyle name="20% - 强调文字颜色 2 2 3 2 3" xfId="1685"/>
    <cellStyle name="40% - 强调文字颜色 1 3 2 2_2015财政决算公开" xfId="1686"/>
    <cellStyle name="20% - 强调文字颜色 2 2 3 2_2015财政决算公开" xfId="1687"/>
    <cellStyle name="20% - 强调文字颜色 2 2 4" xfId="1688"/>
    <cellStyle name="60% - 强调文字颜色 1 2 3 2 2 2" xfId="1689"/>
    <cellStyle name="20% - 强调文字颜色 2 2 4 2" xfId="1690"/>
    <cellStyle name="20% - 强调文字颜色 2 2 4 3" xfId="1691"/>
    <cellStyle name="20% - 强调文字颜色 2 2 4 4" xfId="1692"/>
    <cellStyle name="40% - 强调文字颜色 3 3 2_2015财政决算公开" xfId="1693"/>
    <cellStyle name="20% - 强调文字颜色 2 2 5 2" xfId="1694"/>
    <cellStyle name="千位分隔 4 6 2 2" xfId="1695"/>
    <cellStyle name="20% - 强调文字颜色 2 2 6" xfId="1696"/>
    <cellStyle name="千位分隔 4 6 3" xfId="1697"/>
    <cellStyle name="20% - 强调文字颜色 2 2_2015财政决算公开" xfId="1698"/>
    <cellStyle name="20% - 强调文字颜色 4 3 2 3 2" xfId="1699"/>
    <cellStyle name="60% - 强调文字颜色 1 4 2 3" xfId="1700"/>
    <cellStyle name="强调文字颜色 2 2 3 2" xfId="1701"/>
    <cellStyle name="20% - 强调文字颜色 2 3" xfId="1702"/>
    <cellStyle name="20% - 强调文字颜色 5 4 2 2" xfId="1703"/>
    <cellStyle name="强调文字颜色 2 2 3 2 2" xfId="1704"/>
    <cellStyle name="20% - 强调文字颜色 2 3 2" xfId="1705"/>
    <cellStyle name="常规 35" xfId="1706"/>
    <cellStyle name="常规 40" xfId="1707"/>
    <cellStyle name="20% - 强调文字颜色 5 4 2 2 2" xfId="1708"/>
    <cellStyle name="40% - 强调文字颜色 3 2 3 5" xfId="1709"/>
    <cellStyle name="强调文字颜色 2 2 3 2 2 2" xfId="1710"/>
    <cellStyle name="20% - 强调文字颜色 2 3 2 2" xfId="1711"/>
    <cellStyle name="20% - 强调文字颜色 2 3 2 2 2 2" xfId="1712"/>
    <cellStyle name="20% - 强调文字颜色 2 3 2 2 3" xfId="1713"/>
    <cellStyle name="20% - 强调文字颜色 2 3 2 2_2015财政决算公开" xfId="1714"/>
    <cellStyle name="20% - 强调文字颜色 2 3 2 3" xfId="1715"/>
    <cellStyle name="20% - 强调文字颜色 2 3 2 3 2" xfId="1716"/>
    <cellStyle name="20% - 强调文字颜色 2 3 2 4" xfId="1717"/>
    <cellStyle name="20% - 强调文字颜色 2 3 2_2015财政决算公开" xfId="1718"/>
    <cellStyle name="强调文字颜色 2 2 3 2 3" xfId="1719"/>
    <cellStyle name="20% - 强调文字颜色 2 3 3" xfId="1720"/>
    <cellStyle name="常规 36" xfId="1721"/>
    <cellStyle name="常规 41" xfId="1722"/>
    <cellStyle name="20% - 强调文字颜色 2 3 3 2" xfId="1723"/>
    <cellStyle name="20% - 强调文字颜色 2 3 3 2 2" xfId="1724"/>
    <cellStyle name="20% - 强调文字颜色 2 3 3 3" xfId="1725"/>
    <cellStyle name="20% - 强调文字颜色 2 3 3_2015财政决算公开" xfId="1726"/>
    <cellStyle name="20% - 强调文字颜色 2 3 4" xfId="1727"/>
    <cellStyle name="常规 37" xfId="1728"/>
    <cellStyle name="常规 42" xfId="1729"/>
    <cellStyle name="20% - 强调文字颜色 2 3 4 2" xfId="1730"/>
    <cellStyle name="40% - 强调文字颜色 1 2 6" xfId="1731"/>
    <cellStyle name="20% - 强调文字颜色 2 3_2015财政决算公开" xfId="1732"/>
    <cellStyle name="常规 2 4 2 2 4 2" xfId="1733"/>
    <cellStyle name="20% - 强调文字颜色 2 4 2 2" xfId="1734"/>
    <cellStyle name="输出 2" xfId="1735"/>
    <cellStyle name="20% - 强调文字颜色 2 4 2 3" xfId="1736"/>
    <cellStyle name="输出 3" xfId="1737"/>
    <cellStyle name="20% - 强调文字颜色 2 4 2_2015财政决算公开" xfId="1738"/>
    <cellStyle name="20% - 强调文字颜色 2 4 3" xfId="1739"/>
    <cellStyle name="20% - 强调文字颜色 6 5_2015财政决算公开" xfId="1740"/>
    <cellStyle name="20% - 强调文字颜色 2 4 3 2" xfId="1741"/>
    <cellStyle name="20% - 强调文字颜色 2 4 4" xfId="1742"/>
    <cellStyle name="强调文字颜色 4 6 2 2" xfId="1743"/>
    <cellStyle name="20% - 强调文字颜色 2 4_2015财政决算公开" xfId="1744"/>
    <cellStyle name="强调文字颜色 2 2 3 4" xfId="1745"/>
    <cellStyle name="20% - 强调文字颜色 2 5" xfId="1746"/>
    <cellStyle name="20% - 强调文字颜色 2 5 2" xfId="1747"/>
    <cellStyle name="20% - 强调文字颜色 2 5 2 2" xfId="1748"/>
    <cellStyle name="20% - 强调文字颜色 2 5 2 2 2" xfId="1749"/>
    <cellStyle name="20% - 强调文字颜色 2 5 2 3" xfId="1750"/>
    <cellStyle name="20% - 强调文字颜色 2 5 3" xfId="1751"/>
    <cellStyle name="20% - 强调文字颜色 2 5 3 2" xfId="1752"/>
    <cellStyle name="20% - 强调文字颜色 4 6_2015财政决算公开" xfId="1753"/>
    <cellStyle name="20% - 强调文字颜色 2 5 4" xfId="1754"/>
    <cellStyle name="20% - 强调文字颜色 2 5_2015财政决算公开" xfId="1755"/>
    <cellStyle name="20% - 强调文字颜色 4 5 2 2" xfId="1756"/>
    <cellStyle name="20% - 强调文字颜色 6 3 4" xfId="1757"/>
    <cellStyle name="20% - 强调文字颜色 2 6 2 2" xfId="1758"/>
    <cellStyle name="20% - 强调文字颜色 2 6 3" xfId="1759"/>
    <cellStyle name="60% - 强调文字颜色 1 2 2 2" xfId="1760"/>
    <cellStyle name="20% - 强调文字颜色 2 6_2015财政决算公开" xfId="1761"/>
    <cellStyle name="20% - 强调文字颜色 3 2" xfId="1762"/>
    <cellStyle name="常规 3 2 5" xfId="1763"/>
    <cellStyle name="20% - 强调文字颜色 3 2 2" xfId="1764"/>
    <cellStyle name="40% - 强调文字颜色 4 2 7" xfId="1765"/>
    <cellStyle name="常规 3 2 5 2" xfId="1766"/>
    <cellStyle name="20% - 强调文字颜色 3 2 2 2" xfId="1767"/>
    <cellStyle name="百分比 4 2 4" xfId="1768"/>
    <cellStyle name="常规 2 2 6 4" xfId="1769"/>
    <cellStyle name="20% - 强调文字颜色 3 2 2 2 2" xfId="1770"/>
    <cellStyle name="20% - 强调文字颜色 3 2 2 2 2 2" xfId="1771"/>
    <cellStyle name="20% - 强调文字颜色 3 2 2 2 3" xfId="1772"/>
    <cellStyle name="60% - 强调文字颜色 6 2 3 3 2" xfId="1773"/>
    <cellStyle name="20% - 强调文字颜色 4 2 2 2_2015财政决算公开" xfId="1774"/>
    <cellStyle name="20% - 强调文字颜色 3 2 2 2_2015财政决算公开" xfId="1775"/>
    <cellStyle name="常规 51 2" xfId="1776"/>
    <cellStyle name="20% - 强调文字颜色 3 2 2 3 2" xfId="1777"/>
    <cellStyle name="20% - 强调文字颜色 3 2 2 4" xfId="1778"/>
    <cellStyle name="常规 12 2 3 2 2" xfId="1779"/>
    <cellStyle name="20% - 强调文字颜色 3 2 2_2015财政决算公开" xfId="1780"/>
    <cellStyle name="20% - 强调文字颜色 3 2 3" xfId="1781"/>
    <cellStyle name="20% - 强调文字颜色 3 2 3 2" xfId="1782"/>
    <cellStyle name="常规 2 2 7 4" xfId="1783"/>
    <cellStyle name="汇总 5" xfId="1784"/>
    <cellStyle name="20% - 强调文字颜色 3 2 3 2 2" xfId="1785"/>
    <cellStyle name="常规 2 2 7 4 2" xfId="1786"/>
    <cellStyle name="汇总 5 2" xfId="1787"/>
    <cellStyle name="20% - 强调文字颜色 3 2 3 2 2 2" xfId="1788"/>
    <cellStyle name="汇总 5 2 2" xfId="1789"/>
    <cellStyle name="20% - 强调文字颜色 3 2 3 2 3" xfId="1790"/>
    <cellStyle name="汇总 5 3" xfId="1791"/>
    <cellStyle name="20% - 强调文字颜色 6 2 3 2" xfId="1792"/>
    <cellStyle name="20% - 强调文字颜色 3 2 3 2_2015财政决算公开" xfId="1793"/>
    <cellStyle name="常规 4 3 2" xfId="1794"/>
    <cellStyle name="常规 5 4" xfId="1795"/>
    <cellStyle name="20% - 强调文字颜色 3 2 3 3" xfId="1796"/>
    <cellStyle name="常规 2 2 7 5" xfId="1797"/>
    <cellStyle name="汇总 6" xfId="1798"/>
    <cellStyle name="常规_福州市本级社会保险基金预算安排情况表" xfId="1799"/>
    <cellStyle name="20% - 强调文字颜色 3 2 3 3 2" xfId="1800"/>
    <cellStyle name="常规 10 2 3" xfId="1801"/>
    <cellStyle name="汇总 6 2" xfId="1802"/>
    <cellStyle name="20% - 强调文字颜色 3 2 3 5" xfId="1803"/>
    <cellStyle name="汇总 2 2 2 2" xfId="1804"/>
    <cellStyle name="20% - 强调文字颜色 3 2 3_2015财政决算公开" xfId="1805"/>
    <cellStyle name="解释性文本 6 2" xfId="1806"/>
    <cellStyle name="差 3 2" xfId="1807"/>
    <cellStyle name="20% - 强调文字颜色 3 2 4" xfId="1808"/>
    <cellStyle name="20% - 强调文字颜色 3 2 4 2" xfId="1809"/>
    <cellStyle name="20% - 强调文字颜色 3 2 4 3" xfId="1810"/>
    <cellStyle name="20% - 强调文字颜色 3 2 4 4" xfId="1811"/>
    <cellStyle name="20% - 强调文字颜色 3 2 4_2015财政决算公开" xfId="1812"/>
    <cellStyle name="货币 3 3 4 2" xfId="1813"/>
    <cellStyle name="20% - 强调文字颜色 3 2 5" xfId="1814"/>
    <cellStyle name="20% - 强调文字颜色 3 2 5 2" xfId="1815"/>
    <cellStyle name="20% - 强调文字颜色 3 2 6" xfId="1816"/>
    <cellStyle name="20% - 强调文字颜色 3 2 7" xfId="1817"/>
    <cellStyle name="强调文字颜色 2 2 4 2" xfId="1818"/>
    <cellStyle name="20% - 强调文字颜色 3 3" xfId="1819"/>
    <cellStyle name="常规 3 2 6" xfId="1820"/>
    <cellStyle name="20% - 强调文字颜色 5 4 3 2" xfId="1821"/>
    <cellStyle name="适中 8" xfId="1822"/>
    <cellStyle name="20% - 强调文字颜色 3 3 2 2" xfId="1823"/>
    <cellStyle name="百分比 5 2 4" xfId="1824"/>
    <cellStyle name="常规 2 3 6 4" xfId="1825"/>
    <cellStyle name="20% - 强调文字颜色 3 3 2 2 2" xfId="1826"/>
    <cellStyle name="常规 2 3 6 4 2" xfId="1827"/>
    <cellStyle name="20% - 强调文字颜色 3 3 2 2 2 2" xfId="1828"/>
    <cellStyle name="20% - 强调文字颜色 3 3 2 2 3" xfId="1829"/>
    <cellStyle name="20% - 强调文字颜色 3 3 2 2_2015财政决算公开" xfId="1830"/>
    <cellStyle name="20% - 强调文字颜色 3 3 2 3 2" xfId="1831"/>
    <cellStyle name="20% - 强调文字颜色 3 3 2_2015财政决算公开" xfId="1832"/>
    <cellStyle name="常规 3 2 2" xfId="1833"/>
    <cellStyle name="输出 4 2 2 2" xfId="1834"/>
    <cellStyle name="20% - 强调文字颜色 3 3 3" xfId="1835"/>
    <cellStyle name="20% - 强调文字颜色 3 3 3 2" xfId="1836"/>
    <cellStyle name="20% - 强调文字颜色 3 3 3_2015财政决算公开" xfId="1837"/>
    <cellStyle name="差 3 3 2 2" xfId="1838"/>
    <cellStyle name="20% - 强调文字颜色 3 3 4" xfId="1839"/>
    <cellStyle name="20% - 强调文字颜色 4 2 2 2" xfId="1840"/>
    <cellStyle name="20% - 强调文字颜色 3 3 4 2" xfId="1841"/>
    <cellStyle name="20% - 强调文字颜色 4 2 2 2 2" xfId="1842"/>
    <cellStyle name="20% - 强调文字颜色 3 3 5" xfId="1843"/>
    <cellStyle name="20% - 强调文字颜色 4 2 2 3" xfId="1844"/>
    <cellStyle name="20% - 强调文字颜色 3 3_2015财政决算公开" xfId="1845"/>
    <cellStyle name="20% - 强调文字颜色 3 4 2" xfId="1846"/>
    <cellStyle name="20% - 强调文字颜色 3 4 2 2" xfId="1847"/>
    <cellStyle name="百分比 6 2 4" xfId="1848"/>
    <cellStyle name="常规 2 4 6 4" xfId="1849"/>
    <cellStyle name="20% - 强调文字颜色 3 4 2 2 2" xfId="1850"/>
    <cellStyle name="常规 2 4 6 4 2" xfId="1851"/>
    <cellStyle name="20% - 强调文字颜色 3 4 2 3" xfId="1852"/>
    <cellStyle name="常规 2 4 6 5" xfId="1853"/>
    <cellStyle name="常规 2 5 2" xfId="1854"/>
    <cellStyle name="20% - 强调文字颜色 3 4 2_2015财政决算公开" xfId="1855"/>
    <cellStyle name="常规 48" xfId="1856"/>
    <cellStyle name="常规 53" xfId="1857"/>
    <cellStyle name="20% - 强调文字颜色 3 4 3" xfId="1858"/>
    <cellStyle name="20% - 强调文字颜色 3 4 3 2" xfId="1859"/>
    <cellStyle name="20% - 强调文字颜色 3 4 4" xfId="1860"/>
    <cellStyle name="20% - 强调文字颜色 4 2 3 2" xfId="1861"/>
    <cellStyle name="20% - 强调文字颜色 3 4_2015财政决算公开" xfId="1862"/>
    <cellStyle name="20% - 强调文字颜色 3 5" xfId="1863"/>
    <cellStyle name="常规 3 2 8" xfId="1864"/>
    <cellStyle name="20% - 强调文字颜色 3 5 2" xfId="1865"/>
    <cellStyle name="常规 3 2 8 2" xfId="1866"/>
    <cellStyle name="20% - 强调文字颜色 3 5 2 2" xfId="1867"/>
    <cellStyle name="百分比 7 2 4" xfId="1868"/>
    <cellStyle name="20% - 强调文字颜色 3 5 2 2 2" xfId="1869"/>
    <cellStyle name="警告文本 3 2 3" xfId="1870"/>
    <cellStyle name="20% - 强调文字颜色 3 5 2 3" xfId="1871"/>
    <cellStyle name="常规 3 5 2" xfId="1872"/>
    <cellStyle name="20% - 强调文字颜色 3 5 2_2015财政决算公开" xfId="1873"/>
    <cellStyle name="20% - 强调文字颜色 3 5 3" xfId="1874"/>
    <cellStyle name="20% - 强调文字颜色 3 5 3 2" xfId="1875"/>
    <cellStyle name="20% - 强调文字颜色 3 5 4" xfId="1876"/>
    <cellStyle name="20% - 强调文字颜色 4 2 4 2" xfId="1877"/>
    <cellStyle name="20% - 强调文字颜色 3 6 3" xfId="1878"/>
    <cellStyle name="60% - 强调文字颜色 1 3 2 2" xfId="1879"/>
    <cellStyle name="20% - 强调文字颜色 3 6_2015财政决算公开" xfId="1880"/>
    <cellStyle name="20% - 强调文字颜色 4 2" xfId="1881"/>
    <cellStyle name="标题 5 3 2 2" xfId="1882"/>
    <cellStyle name="常规 3 3 5" xfId="1883"/>
    <cellStyle name="好 3 2 2 3" xfId="1884"/>
    <cellStyle name="20% - 强调文字颜色 4 2 2" xfId="1885"/>
    <cellStyle name="标题 5 3 2 2 2" xfId="1886"/>
    <cellStyle name="20% - 强调文字颜色 4 2 2 2 3" xfId="1887"/>
    <cellStyle name="20% - 强调文字颜色 4 2 2 3 2" xfId="1888"/>
    <cellStyle name="20% - 强调文字颜色 4 2 2 4" xfId="1889"/>
    <cellStyle name="20% - 强调文字颜色 4 2 2_2015财政决算公开" xfId="1890"/>
    <cellStyle name="20% - 强调文字颜色 4 2 3" xfId="1891"/>
    <cellStyle name="20% - 强调文字颜色 4 2 3 2 2" xfId="1892"/>
    <cellStyle name="20% - 强调文字颜色 4 2 3 2 3" xfId="1893"/>
    <cellStyle name="常规 2 7 2" xfId="1894"/>
    <cellStyle name="20% - 强调文字颜色 5 3 2 2_2015财政决算公开" xfId="1895"/>
    <cellStyle name="60% - 强调文字颜色 1 9" xfId="1896"/>
    <cellStyle name="20% - 强调文字颜色 4 2 3 3 2" xfId="1897"/>
    <cellStyle name="20% - 强调文字颜色 4 2 3 4" xfId="1898"/>
    <cellStyle name="20% - 强调文字颜色 4 2 3 5" xfId="1899"/>
    <cellStyle name="汇总 3 2 2 2" xfId="1900"/>
    <cellStyle name="20% - 强调文字颜色 4 2 3_2015财政决算公开" xfId="1901"/>
    <cellStyle name="20% - 强调文字颜色 4 2 4" xfId="1902"/>
    <cellStyle name="20% - 强调文字颜色 4 2 4 2 2" xfId="1903"/>
    <cellStyle name="20% - 强调文字颜色 4 2 4 3" xfId="1904"/>
    <cellStyle name="20% - 强调文字颜色 4 2 4 4" xfId="1905"/>
    <cellStyle name="20% - 强调文字颜色 4 2 4_2015财政决算公开" xfId="1906"/>
    <cellStyle name="好 6 2" xfId="1907"/>
    <cellStyle name="标题 3 2 3 2" xfId="1908"/>
    <cellStyle name="20% - 强调文字颜色 4 2 5" xfId="1909"/>
    <cellStyle name="20% - 强调文字颜色 4 2 5 2" xfId="1910"/>
    <cellStyle name="60% - 强调文字颜色 1 3 2 3" xfId="1911"/>
    <cellStyle name="20% - 强调文字颜色 4 2 6" xfId="1912"/>
    <cellStyle name="20% - 强调文字颜色 4 2 7" xfId="1913"/>
    <cellStyle name="常规 10 3 2" xfId="1914"/>
    <cellStyle name="20% - 强调文字颜色 4 2_2015财政决算公开" xfId="1915"/>
    <cellStyle name="输出 3 2 3" xfId="1916"/>
    <cellStyle name="常规 2 5 2 4" xfId="1917"/>
    <cellStyle name="40% - 强调文字颜色 4 5 3 2" xfId="1918"/>
    <cellStyle name="检查单元格 8" xfId="1919"/>
    <cellStyle name="强调文字颜色 2 2 5 2" xfId="1920"/>
    <cellStyle name="20% - 强调文字颜色 4 3" xfId="1921"/>
    <cellStyle name="标题 5 3 2 3" xfId="1922"/>
    <cellStyle name="20% - 强调文字颜色 4 3 2" xfId="1923"/>
    <cellStyle name="20% - 强调文字颜色 4 3 2 2" xfId="1924"/>
    <cellStyle name="20% - 强调文字颜色 4 3 4" xfId="1925"/>
    <cellStyle name="20% - 强调文字颜色 4 3 2 2 2" xfId="1926"/>
    <cellStyle name="20% - 强调文字颜色 4 5 4" xfId="1927"/>
    <cellStyle name="20% - 强调文字颜色 4 3 4 2" xfId="1928"/>
    <cellStyle name="20% - 强调文字颜色 4 3 2 2 2 2" xfId="1929"/>
    <cellStyle name="20% - 强调文字颜色 6 5 4" xfId="1930"/>
    <cellStyle name="20% - 强调文字颜色 4 3 2 2 3" xfId="1931"/>
    <cellStyle name="20% - 强调文字颜色 4 3 2 2_2015财政决算公开" xfId="1932"/>
    <cellStyle name="20% - 强调文字颜色 4 3 2 3" xfId="1933"/>
    <cellStyle name="20% - 强调文字颜色 4 3 5" xfId="1934"/>
    <cellStyle name="20% - 强调文字颜色 4 3 2 4" xfId="1935"/>
    <cellStyle name="20% - 强调文字颜色 4 3 3" xfId="1936"/>
    <cellStyle name="20% - 强调文字颜色 4 3 3 2" xfId="1937"/>
    <cellStyle name="20% - 强调文字颜色 4 4 4" xfId="1938"/>
    <cellStyle name="20% - 强调文字颜色 4 3 3 2 2" xfId="1939"/>
    <cellStyle name="20% - 强调文字颜色 5 5 4" xfId="1940"/>
    <cellStyle name="20% - 强调文字颜色 4 3 3 3" xfId="1941"/>
    <cellStyle name="20% - 强调文字颜色 4 3 3_2015财政决算公开" xfId="1942"/>
    <cellStyle name="40% - 强调文字颜色 5 3 2" xfId="1943"/>
    <cellStyle name="好 2 4 2" xfId="1944"/>
    <cellStyle name="20% - 强调文字颜色 4 3_2015财政决算公开" xfId="1945"/>
    <cellStyle name="货币 2" xfId="1946"/>
    <cellStyle name="常规 44 2" xfId="1947"/>
    <cellStyle name="20% - 强调文字颜色 4 4 2" xfId="1948"/>
    <cellStyle name="20% - 强调文字颜色 4 4 2 2" xfId="1949"/>
    <cellStyle name="20% - 强调文字颜色 5 3 4" xfId="1950"/>
    <cellStyle name="20% - 强调文字颜色 4 4 2 2 2" xfId="1951"/>
    <cellStyle name="20% - 强调文字颜色 5 3 4 2" xfId="1952"/>
    <cellStyle name="20% - 强调文字颜色 4 4 2 3" xfId="1953"/>
    <cellStyle name="20% - 强调文字颜色 5 3 5" xfId="1954"/>
    <cellStyle name="20% - 强调文字颜色 4 4 2_2015财政决算公开" xfId="1955"/>
    <cellStyle name="20% - 强调文字颜色 4 4 3" xfId="1956"/>
    <cellStyle name="20% - 强调文字颜色 4 4 3 2" xfId="1957"/>
    <cellStyle name="20% - 强调文字颜色 5 4 4" xfId="1958"/>
    <cellStyle name="20% - 强调文字颜色 4 4_2015财政决算公开" xfId="1959"/>
    <cellStyle name="20% - 强调文字颜色 4 5" xfId="1960"/>
    <cellStyle name="标题 5 2 2 2 2 2" xfId="1961"/>
    <cellStyle name="常规 2 3 5 2 2" xfId="1962"/>
    <cellStyle name="20% - 强调文字颜色 4 5 2" xfId="1963"/>
    <cellStyle name="20% - 强调文字颜色 4 5 2_2015财政决算公开" xfId="1964"/>
    <cellStyle name="20% - 强调文字颜色 4 5 3" xfId="1965"/>
    <cellStyle name="20% - 强调文字颜色 4 5 3 2" xfId="1966"/>
    <cellStyle name="20% - 强调文字颜色 6 4 4" xfId="1967"/>
    <cellStyle name="20% - 强调文字颜色 4 6 2 2" xfId="1968"/>
    <cellStyle name="20% - 强调文字颜色 4 6 3" xfId="1969"/>
    <cellStyle name="60% - 强调文字颜色 1 4 2 2" xfId="1970"/>
    <cellStyle name="20% - 强调文字颜色 4 7" xfId="1971"/>
    <cellStyle name="20% - 强调文字颜色 4 7 2" xfId="1972"/>
    <cellStyle name="20% - 强调文字颜色 4 9" xfId="1973"/>
    <cellStyle name="20% - 强调文字颜色 5 2" xfId="1974"/>
    <cellStyle name="标题 5 3 3 2" xfId="1975"/>
    <cellStyle name="常规 3 4 5" xfId="1976"/>
    <cellStyle name="20% - 强调文字颜色 5 2 2" xfId="1977"/>
    <cellStyle name="40% - 强调文字颜色 6 2 7" xfId="1978"/>
    <cellStyle name="20% - 强调文字颜色 5 2 2 2" xfId="1979"/>
    <cellStyle name="40% - 强调文字颜色 2 7" xfId="1980"/>
    <cellStyle name="常规 4 2 6 4" xfId="1981"/>
    <cellStyle name="20% - 强调文字颜色 5 2 2 2 2" xfId="1982"/>
    <cellStyle name="40% - 强调文字颜色 1 2 3 5" xfId="1983"/>
    <cellStyle name="40% - 强调文字颜色 2 7 2" xfId="1984"/>
    <cellStyle name="常规 4 2 6 4 2" xfId="1985"/>
    <cellStyle name="20% - 强调文字颜色 5 2 2 2 3" xfId="1986"/>
    <cellStyle name="未定义 2" xfId="1987"/>
    <cellStyle name="20% - 强调文字颜色 5 2 2 2_2015财政决算公开" xfId="1988"/>
    <cellStyle name="20% - 强调文字颜色 5 2 2 3" xfId="1989"/>
    <cellStyle name="40% - 强调文字颜色 2 8" xfId="1990"/>
    <cellStyle name="常规 4 2 6 5" xfId="1991"/>
    <cellStyle name="货币 5 2 2" xfId="1992"/>
    <cellStyle name="20% - 强调文字颜色 5 2 2 3 2" xfId="1993"/>
    <cellStyle name="标题 1 3" xfId="1994"/>
    <cellStyle name="20% - 强调文字颜色 5 2 2 4" xfId="1995"/>
    <cellStyle name="20% - 强调文字颜色 5 2 2_2015财政决算公开" xfId="1996"/>
    <cellStyle name="20% - 强调文字颜色 5 2 3" xfId="1997"/>
    <cellStyle name="20% - 强调文字颜色 5 2 3 2" xfId="1998"/>
    <cellStyle name="40% - 强调文字颜色 3 7" xfId="1999"/>
    <cellStyle name="20% - 强调文字颜色 5 2 3 3" xfId="2000"/>
    <cellStyle name="40% - 强调文字颜色 3 8" xfId="2001"/>
    <cellStyle name="货币 5 3 2" xfId="2002"/>
    <cellStyle name="40% - 强调文字颜色 1 6 2 2" xfId="2003"/>
    <cellStyle name="20% - 强调文字颜色 5 2 4 2" xfId="2004"/>
    <cellStyle name="40% - 强调文字颜色 4 7" xfId="2005"/>
    <cellStyle name="20% - 强调文字颜色 5 2 5" xfId="2006"/>
    <cellStyle name="20% - 强调文字颜色 5 2_2015财政决算公开" xfId="2007"/>
    <cellStyle name="20% - 强调文字颜色 5 3" xfId="2008"/>
    <cellStyle name="20% - 强调文字颜色 5 3 2" xfId="2009"/>
    <cellStyle name="货币 2 2 6 5" xfId="2010"/>
    <cellStyle name="20% - 强调文字颜色 5 3 2 2" xfId="2011"/>
    <cellStyle name="20% - 强调文字颜色 5 3 2 2 2" xfId="2012"/>
    <cellStyle name="20% - 强调文字颜色 5 3 2 2 2 2" xfId="2013"/>
    <cellStyle name="常规 3 7 3" xfId="2014"/>
    <cellStyle name="20% - 强调文字颜色 5 3 2 2 3" xfId="2015"/>
    <cellStyle name="20% - 强调文字颜色 5 3 2 3 2" xfId="2016"/>
    <cellStyle name="20% - 强调文字颜色 5 3 2 4" xfId="2017"/>
    <cellStyle name="20% - 强调文字颜色 5 3 2_2015财政决算公开" xfId="2018"/>
    <cellStyle name="20% - 强调文字颜色 5 3 3 2" xfId="2019"/>
    <cellStyle name="20% - 强调文字颜色 5 3 3 2 2" xfId="2020"/>
    <cellStyle name="20% - 强调文字颜色 5 3 3 3" xfId="2021"/>
    <cellStyle name="20% - 强调文字颜色 5 4" xfId="2022"/>
    <cellStyle name="20% - 强调文字颜色 5 4 2" xfId="2023"/>
    <cellStyle name="20% - 强调文字颜色 5 4 2_2015财政决算公开" xfId="2024"/>
    <cellStyle name="20% - 强调文字颜色 5 4 3" xfId="2025"/>
    <cellStyle name="20% - 强调文字颜色 5 5" xfId="2026"/>
    <cellStyle name="常规 2 3 5 3 2" xfId="2027"/>
    <cellStyle name="20% - 强调文字颜色 5 5 2 2" xfId="2028"/>
    <cellStyle name="20% - 强调文字颜色 5 5 3" xfId="2029"/>
    <cellStyle name="20% - 强调文字颜色 5 5 3 2" xfId="2030"/>
    <cellStyle name="20% - 强调文字颜色 5 5_2015财政决算公开" xfId="2031"/>
    <cellStyle name="20% - 强调文字颜色 6 2 2 2" xfId="2032"/>
    <cellStyle name="20% - 强调文字颜色 5 6 2" xfId="2033"/>
    <cellStyle name="60% - 强调文字颜色 6 3 2 2 2 2" xfId="2034"/>
    <cellStyle name="20% - 强调文字颜色 5 6 2 2" xfId="2035"/>
    <cellStyle name="表标题 5" xfId="2036"/>
    <cellStyle name="20% - 强调文字颜色 5 6_2015财政决算公开" xfId="2037"/>
    <cellStyle name="20% - 强调文字颜色 5 7" xfId="2038"/>
    <cellStyle name="60% - 强调文字颜色 6 3 2 2 3" xfId="2039"/>
    <cellStyle name="20% - 强调文字颜色 5 7 2" xfId="2040"/>
    <cellStyle name="20% - 强调文字颜色 6 2 2 2_2015财政决算公开" xfId="2041"/>
    <cellStyle name="20% - 强调文字颜色 5 8" xfId="2042"/>
    <cellStyle name="20% - 强调文字颜色 6 2 2" xfId="2043"/>
    <cellStyle name="20% - 强调文字颜色 6 2 2 2 2" xfId="2044"/>
    <cellStyle name="20% - 强调文字颜色 6 2 2 2 2 2" xfId="2045"/>
    <cellStyle name="百分比 4 5" xfId="2046"/>
    <cellStyle name="常规 2 2 9" xfId="2047"/>
    <cellStyle name="20% - 强调文字颜色 6 2 2 2 3" xfId="2048"/>
    <cellStyle name="20% - 强调文字颜色 6 2 2 3" xfId="2049"/>
    <cellStyle name="20% - 强调文字颜色 6 2 2 4" xfId="2050"/>
    <cellStyle name="20% - 强调文字颜色 6 2 3" xfId="2051"/>
    <cellStyle name="20% - 强调文字颜色 6 2 3 2 2" xfId="2052"/>
    <cellStyle name="20% - 强调文字颜色 6 2 3 3" xfId="2053"/>
    <cellStyle name="强调文字颜色 6 2 2 2 2 2" xfId="2054"/>
    <cellStyle name="20% - 强调文字颜色 6 2 4" xfId="2055"/>
    <cellStyle name="20% - 强调文字颜色 6 2 4 2" xfId="2056"/>
    <cellStyle name="20% - 强调文字颜色 6 2 5" xfId="2057"/>
    <cellStyle name="20% - 强调文字颜色 6 2_2015财政决算公开" xfId="2058"/>
    <cellStyle name="20% - 强调文字颜色 6 3" xfId="2059"/>
    <cellStyle name="20% - 强调文字颜色 6 3 2_2015财政决算公开" xfId="2060"/>
    <cellStyle name="no dec" xfId="2061"/>
    <cellStyle name="20% - 强调文字颜色 6 3 3" xfId="2062"/>
    <cellStyle name="货币 2 2 2 3 2" xfId="2063"/>
    <cellStyle name="汇总 2 3 2 2" xfId="2064"/>
    <cellStyle name="20% - 强调文字颜色 6 3 3_2015财政决算公开" xfId="2065"/>
    <cellStyle name="20% - 强调文字颜色 6 3_2015财政决算公开" xfId="2066"/>
    <cellStyle name="20% - 强调文字颜色 6 4" xfId="2067"/>
    <cellStyle name="20% - 强调文字颜色 6 4 2" xfId="2068"/>
    <cellStyle name="20% - 强调文字颜色 6 4 2_2015财政决算公开" xfId="2069"/>
    <cellStyle name="20% - 强调文字颜色 6 4 3" xfId="2070"/>
    <cellStyle name="20% - 强调文字颜色 6 4_2015财政决算公开" xfId="2071"/>
    <cellStyle name="20% - 强调文字颜色 6 5" xfId="2072"/>
    <cellStyle name="20% - 强调文字颜色 6 5 2" xfId="2073"/>
    <cellStyle name="40% - 强调文字颜色 1 3 2 3" xfId="2074"/>
    <cellStyle name="20% - 强调文字颜色 6 5 2_2015财政决算公开" xfId="2075"/>
    <cellStyle name="20% - 强调文字颜色 6 6 2" xfId="2076"/>
    <cellStyle name="20% - 强调文字颜色 6 6 2 2" xfId="2077"/>
    <cellStyle name="40% - 强调文字颜色 3 4 2 2" xfId="2078"/>
    <cellStyle name="20% - 强调文字颜色 6 7" xfId="2079"/>
    <cellStyle name="40% - 强调文字颜色 3 4 2 2 2" xfId="2080"/>
    <cellStyle name="20% - 强调文字颜色 6 7 2" xfId="2081"/>
    <cellStyle name="40% - 强调文字颜色 3 4 2 3" xfId="2082"/>
    <cellStyle name="20% - 强调文字颜色 6 8" xfId="2083"/>
    <cellStyle name="计算 3" xfId="2084"/>
    <cellStyle name="20% - 着色 1" xfId="2085"/>
    <cellStyle name="超级链接 4 2" xfId="2086"/>
    <cellStyle name="60% - 强调文字颜色 3 2 3 2 2" xfId="2087"/>
    <cellStyle name="计算 5" xfId="2088"/>
    <cellStyle name="20% - 着色 3" xfId="2089"/>
    <cellStyle name="计算 6 2" xfId="2090"/>
    <cellStyle name="Currency1" xfId="2091"/>
    <cellStyle name="20% - 着色 4 2" xfId="2092"/>
    <cellStyle name="计算 7 2" xfId="2093"/>
    <cellStyle name="20% - 着色 5 2" xfId="2094"/>
    <cellStyle name="计算 8" xfId="2095"/>
    <cellStyle name="20% - 着色 6" xfId="2096"/>
    <cellStyle name="20% - 着色 6 2" xfId="2097"/>
    <cellStyle name="40% - 强调文字颜色 1 2" xfId="2098"/>
    <cellStyle name="货币 3 6 3" xfId="2099"/>
    <cellStyle name="60% - 强调文字颜色 2 2 7" xfId="2100"/>
    <cellStyle name="40% - 强调文字颜色 1 2 2" xfId="2101"/>
    <cellStyle name="货币 3 6 3 2" xfId="2102"/>
    <cellStyle name="40% - 强调文字颜色 1 2 2 2" xfId="2103"/>
    <cellStyle name="汇总 2 4" xfId="2104"/>
    <cellStyle name="40% - 强调文字颜色 1 2 2 2 2" xfId="2105"/>
    <cellStyle name="链接单元格 2 2 3" xfId="2106"/>
    <cellStyle name="货币 2 2 3 3" xfId="2107"/>
    <cellStyle name="汇总 2 4 2" xfId="2108"/>
    <cellStyle name="40% - 强调文字颜色 1 2 2 2 2 2" xfId="2109"/>
    <cellStyle name="汇总 2 5" xfId="2110"/>
    <cellStyle name="40% - 强调文字颜色 1 2 2 2 3" xfId="2111"/>
    <cellStyle name="千位分隔 3 3 4" xfId="2112"/>
    <cellStyle name="标题 4 2 3 4" xfId="2113"/>
    <cellStyle name="40% - 强调文字颜色 1 2 2 2_2015财政决算公开" xfId="2114"/>
    <cellStyle name="40% - 强调文字颜色 1 2 2 3" xfId="2115"/>
    <cellStyle name="汇总 3 4" xfId="2116"/>
    <cellStyle name="40% - 强调文字颜色 1 2 2 3 2" xfId="2117"/>
    <cellStyle name="40% - 强调文字颜色 1 2 2 4" xfId="2118"/>
    <cellStyle name="40% - 强调文字颜色 1 2 2_2015财政决算公开" xfId="2119"/>
    <cellStyle name="货币 3 6 4" xfId="2120"/>
    <cellStyle name="40% - 强调文字颜色 1 2 3" xfId="2121"/>
    <cellStyle name="货币 3 6 4 2" xfId="2122"/>
    <cellStyle name="40% - 强调文字颜色 1 2 3 2" xfId="2123"/>
    <cellStyle name="40% - 强调文字颜色 1 2 3 2 2" xfId="2124"/>
    <cellStyle name="货币 3 2 3 3" xfId="2125"/>
    <cellStyle name="40% - 强调文字颜色 1 2 3 2 2 2" xfId="2126"/>
    <cellStyle name="40% - 强调文字颜色 1 2 3 2 3" xfId="2127"/>
    <cellStyle name="40% - 强调文字颜色 1 2 3 2_2015财政决算公开" xfId="2128"/>
    <cellStyle name="40% - 强调文字颜色 1 2 3 3" xfId="2129"/>
    <cellStyle name="40% - 强调文字颜色 1 2 3 4" xfId="2130"/>
    <cellStyle name="40% - 强调文字颜色 1 2 3_2015财政决算公开" xfId="2131"/>
    <cellStyle name="货币 3 6 5" xfId="2132"/>
    <cellStyle name="40% - 强调文字颜色 1 2 4" xfId="2133"/>
    <cellStyle name="40% - 强调文字颜色 1 2 4 2" xfId="2134"/>
    <cellStyle name="40% - 强调文字颜色 1 2 4 2 2" xfId="2135"/>
    <cellStyle name="40% - 强调文字颜色 1 2 4 3" xfId="2136"/>
    <cellStyle name="标题 1 2" xfId="2137"/>
    <cellStyle name="40% - 强调文字颜色 1 2 4 4" xfId="2138"/>
    <cellStyle name="40% - 强调文字颜色 1 2 4_2015财政决算公开" xfId="2139"/>
    <cellStyle name="千位分隔 4 3 3" xfId="2140"/>
    <cellStyle name="40% - 强调文字颜色 1 2 5" xfId="2141"/>
    <cellStyle name="40% - 强调文字颜色 1 2 5 2" xfId="2142"/>
    <cellStyle name="40% - 强调文字颜色 1 2 7" xfId="2143"/>
    <cellStyle name="40% - 强调文字颜色 1 2_2015财政决算公开" xfId="2144"/>
    <cellStyle name="常规 9 2" xfId="2145"/>
    <cellStyle name="40% - 强调文字颜色 1 3" xfId="2146"/>
    <cellStyle name="常规 9 2 2" xfId="2147"/>
    <cellStyle name="40% - 强调文字颜色 1 3 2" xfId="2148"/>
    <cellStyle name="常规 9 2 2 2" xfId="2149"/>
    <cellStyle name="40% - 强调文字颜色 1 3 2 2" xfId="2150"/>
    <cellStyle name="40% - 强调文字颜色 1 3 2 2 2" xfId="2151"/>
    <cellStyle name="40% - 强调文字颜色 1 3 2 2 2 2" xfId="2152"/>
    <cellStyle name="40% - 强调文字颜色 1 3 2 2 3" xfId="2153"/>
    <cellStyle name="40% - 强调文字颜色 1 3 2 4" xfId="2154"/>
    <cellStyle name="常规 9 2 3" xfId="2155"/>
    <cellStyle name="40% - 强调文字颜色 1 3 3" xfId="2156"/>
    <cellStyle name="40% - 强调文字颜色 1 3 3 2" xfId="2157"/>
    <cellStyle name="40% - 强调文字颜色 1 3 3 2 2" xfId="2158"/>
    <cellStyle name="40% - 强调文字颜色 1 3 3 3" xfId="2159"/>
    <cellStyle name="40% - 强调文字颜色 1 3 3_2015财政决算公开" xfId="2160"/>
    <cellStyle name="40% - 强调文字颜色 1 3 4" xfId="2161"/>
    <cellStyle name="计算 9" xfId="2162"/>
    <cellStyle name="40% - 强调文字颜色 1 3 4 2" xfId="2163"/>
    <cellStyle name="常规 10 2_2015财政决算公开" xfId="2164"/>
    <cellStyle name="40% - 强调文字颜色 1 3 5" xfId="2165"/>
    <cellStyle name="常规 2 4 2 5" xfId="2166"/>
    <cellStyle name="输出 2 2 4" xfId="2167"/>
    <cellStyle name="40% - 强调文字颜色 1 3_2015财政决算公开" xfId="2168"/>
    <cellStyle name="60% - 强调文字颜色 1 3 2 3 2" xfId="2169"/>
    <cellStyle name="常规 9 3" xfId="2170"/>
    <cellStyle name="40% - 强调文字颜色 1 4" xfId="2171"/>
    <cellStyle name="常规 9 3 2" xfId="2172"/>
    <cellStyle name="40% - 强调文字颜色 1 4 2" xfId="2173"/>
    <cellStyle name="40% - 强调文字颜色 1 4 2 2" xfId="2174"/>
    <cellStyle name="40% - 强调文字颜色 1 4 2 2 2" xfId="2175"/>
    <cellStyle name="40% - 强调文字颜色 1 4 2 3" xfId="2176"/>
    <cellStyle name="40% - 强调文字颜色 1 4 2_2015财政决算公开" xfId="2177"/>
    <cellStyle name="40% - 强调文字颜色 1 4 3" xfId="2178"/>
    <cellStyle name="常规 9 4" xfId="2179"/>
    <cellStyle name="40% - 强调文字颜色 6 2 4_2015财政决算公开" xfId="2180"/>
    <cellStyle name="常规 4 2 5 2" xfId="2181"/>
    <cellStyle name="40% - 强调文字颜色 1 5" xfId="2182"/>
    <cellStyle name="常规 4 2 5 2 2" xfId="2183"/>
    <cellStyle name="40% - 强调文字颜色 1 5 2" xfId="2184"/>
    <cellStyle name="40% - 强调文字颜色 1 5 2 2" xfId="2185"/>
    <cellStyle name="40% - 强调文字颜色 1 5 2 2 2" xfId="2186"/>
    <cellStyle name="40% - 强调文字颜色 1 5 2 3" xfId="2187"/>
    <cellStyle name="常规 3 4 2" xfId="2188"/>
    <cellStyle name="40% - 强调文字颜色 1 5 2_2015财政决算公开" xfId="2189"/>
    <cellStyle name="40% - 强调文字颜色 1 5 3 2" xfId="2190"/>
    <cellStyle name="40% - 强调文字颜色 1 5 4" xfId="2191"/>
    <cellStyle name="解释性文本 5 3" xfId="2192"/>
    <cellStyle name="差 2 3" xfId="2193"/>
    <cellStyle name="40% - 强调文字颜色 1 5_2015财政决算公开" xfId="2194"/>
    <cellStyle name="常规 9 5" xfId="2195"/>
    <cellStyle name="常规 4 2 5 3" xfId="2196"/>
    <cellStyle name="40% - 强调文字颜色 1 6" xfId="2197"/>
    <cellStyle name="常规 4 2 5 3 2" xfId="2198"/>
    <cellStyle name="40% - 强调文字颜色 1 6 2" xfId="2199"/>
    <cellStyle name="40% - 强调文字颜色 1 6 3" xfId="2200"/>
    <cellStyle name="常规 4 2 5 4" xfId="2201"/>
    <cellStyle name="40% - 强调文字颜色 1 7" xfId="2202"/>
    <cellStyle name="40% - 强调文字颜色 1 8" xfId="2203"/>
    <cellStyle name="千位分隔 4 2 7 2" xfId="2204"/>
    <cellStyle name="40% - 强调文字颜色 1 9" xfId="2205"/>
    <cellStyle name="40% - 强调文字颜色 2 2" xfId="2206"/>
    <cellStyle name="40% - 强调文字颜色 2 2 2" xfId="2207"/>
    <cellStyle name="60% - 强调文字颜色 2 2 3 5" xfId="2208"/>
    <cellStyle name="60% - 强调文字颜色 3 2 7" xfId="2209"/>
    <cellStyle name="货币 4 6 3" xfId="2210"/>
    <cellStyle name="40% - 强调文字颜色 2 2 2 2" xfId="2211"/>
    <cellStyle name="常规 18_2015财政决算公开" xfId="2212"/>
    <cellStyle name="常规 2 2 3 4 4" xfId="2213"/>
    <cellStyle name="货币 4 6 3 2" xfId="2214"/>
    <cellStyle name="40% - 强调文字颜色 2 2 2 2 2" xfId="2215"/>
    <cellStyle name="常规 2 2 3 4 4 2" xfId="2216"/>
    <cellStyle name="常规 2 4 3" xfId="2217"/>
    <cellStyle name="40% - 强调文字颜色 2 2 2 2 2 2" xfId="2218"/>
    <cellStyle name="常规 2 4 3 2" xfId="2219"/>
    <cellStyle name="40% - 强调文字颜色 2 2 2 2 3" xfId="2220"/>
    <cellStyle name="常规 2 4 4" xfId="2221"/>
    <cellStyle name="40% - 强调文字颜色 2 2 2 2_2015财政决算公开" xfId="2222"/>
    <cellStyle name="40% - 强调文字颜色 2 2 2 3" xfId="2223"/>
    <cellStyle name="标题 1 4 2 2" xfId="2224"/>
    <cellStyle name="常规 2 2 3 4 5" xfId="2225"/>
    <cellStyle name="40% - 强调文字颜色 2 2 2 3 2" xfId="2226"/>
    <cellStyle name="常规 2 5 3" xfId="2227"/>
    <cellStyle name="40% - 强调文字颜色 2 2 2 4" xfId="2228"/>
    <cellStyle name="计算 4 3 2" xfId="2229"/>
    <cellStyle name="40% - 强调文字颜色 2 2 3" xfId="2230"/>
    <cellStyle name="货币 4 6 4" xfId="2231"/>
    <cellStyle name="40% - 强调文字颜色 2 2 3 2" xfId="2232"/>
    <cellStyle name="货币 4 6 4 2" xfId="2233"/>
    <cellStyle name="40% - 强调文字颜色 2 2 3 3" xfId="2234"/>
    <cellStyle name="40% - 强调文字颜色 2 2 3_2015财政决算公开" xfId="2235"/>
    <cellStyle name="标题 5 2 4 2" xfId="2236"/>
    <cellStyle name="常规 2 5 5" xfId="2237"/>
    <cellStyle name="40% - 强调文字颜色 2 2 4" xfId="2238"/>
    <cellStyle name="货币 4 6 5" xfId="2239"/>
    <cellStyle name="40% - 强调文字颜色 2 2 4 2" xfId="2240"/>
    <cellStyle name="40% - 强调文字颜色 2 2 5" xfId="2241"/>
    <cellStyle name="40% - 强调文字颜色 2 3" xfId="2242"/>
    <cellStyle name="40% - 强调文字颜色 2 3 2" xfId="2243"/>
    <cellStyle name="40% - 强调文字颜色 2 3 2 2" xfId="2244"/>
    <cellStyle name="40% - 强调文字颜色 2 3 2 2 2" xfId="2245"/>
    <cellStyle name="注释 3 3" xfId="2246"/>
    <cellStyle name="40% - 强调文字颜色 6 7" xfId="2247"/>
    <cellStyle name="40% - 强调文字颜色 2 3 2 2 2 2" xfId="2248"/>
    <cellStyle name="60% - 强调文字颜色 2 3 3 3" xfId="2249"/>
    <cellStyle name="60% - 强调文字颜色 4 2 5" xfId="2250"/>
    <cellStyle name="百分比 4 3 3" xfId="2251"/>
    <cellStyle name="常规 2 2 7 3" xfId="2252"/>
    <cellStyle name="40% - 强调文字颜色 2 3 2 2_2015财政决算公开" xfId="2253"/>
    <cellStyle name="汇总 4" xfId="2254"/>
    <cellStyle name="标题 1 5 2 2" xfId="2255"/>
    <cellStyle name="40% - 强调文字颜色 2 3 2 3" xfId="2256"/>
    <cellStyle name="解释性文本 2" xfId="2257"/>
    <cellStyle name="40% - 强调文字颜色 2 3 2 3 2" xfId="2258"/>
    <cellStyle name="解释性文本 2 2" xfId="2259"/>
    <cellStyle name="计算 5 3 2" xfId="2260"/>
    <cellStyle name="40% - 强调文字颜色 2 3 2 4" xfId="2261"/>
    <cellStyle name="解释性文本 3" xfId="2262"/>
    <cellStyle name="40% - 强调文字颜色 2 3 2_2015财政决算公开" xfId="2263"/>
    <cellStyle name="检查单元格 3 4" xfId="2264"/>
    <cellStyle name="40% - 强调文字颜色 2 3 3" xfId="2265"/>
    <cellStyle name="40% - 强调文字颜色 2 3 3 2" xfId="2266"/>
    <cellStyle name="40% - 强调文字颜色 2 3 3 2 2" xfId="2267"/>
    <cellStyle name="40% - 强调文字颜色 2 3 3 3" xfId="2268"/>
    <cellStyle name="40% - 强调文字颜色 2 3 3_2015财政决算公开" xfId="2269"/>
    <cellStyle name="计算 2 2 2 3" xfId="2270"/>
    <cellStyle name="40% - 强调文字颜色 2 3 4" xfId="2271"/>
    <cellStyle name="40% - 强调文字颜色 2 3 4 2" xfId="2272"/>
    <cellStyle name="40% - 强调文字颜色 2 3_2015财政决算公开" xfId="2273"/>
    <cellStyle name="40% - 强调文字颜色 2 3 5" xfId="2274"/>
    <cellStyle name="40% - 强调文字颜色 2 4" xfId="2275"/>
    <cellStyle name="40% - 强调文字颜色 2 4 2" xfId="2276"/>
    <cellStyle name="40% - 强调文字颜色 2 4 2 2" xfId="2277"/>
    <cellStyle name="40% - 强调文字颜色 2 4 2 2 2" xfId="2278"/>
    <cellStyle name="40% - 强调文字颜色 3 3 2 2_2015财政决算公开" xfId="2279"/>
    <cellStyle name="40% - 强调文字颜色 2 4 2 3" xfId="2280"/>
    <cellStyle name="40% - 强调文字颜色 2 4 2_2015财政决算公开" xfId="2281"/>
    <cellStyle name="40% - 强调文字颜色 2 4 3" xfId="2282"/>
    <cellStyle name="40% - 强调文字颜色 2 4 3 2" xfId="2283"/>
    <cellStyle name="40% - 强调文字颜色 2 4 4" xfId="2284"/>
    <cellStyle name="40% - 强调文字颜色 2 4_2015财政决算公开" xfId="2285"/>
    <cellStyle name="千位分隔 4 2 2 2 2" xfId="2286"/>
    <cellStyle name="40% - 强调文字颜色 2 5" xfId="2287"/>
    <cellStyle name="常规 4 2 6 2" xfId="2288"/>
    <cellStyle name="40% - 强调文字颜色 2 5 2" xfId="2289"/>
    <cellStyle name="常规 4 2 6 2 2" xfId="2290"/>
    <cellStyle name="40% - 强调文字颜色 2 5 2 2 2" xfId="2291"/>
    <cellStyle name="40% - 强调文字颜色 2 5 2 3" xfId="2292"/>
    <cellStyle name="常规 2 4 10" xfId="2293"/>
    <cellStyle name="40% - 强调文字颜色 2 5 3" xfId="2294"/>
    <cellStyle name="40% - 强调文字颜色 2 5 3 2" xfId="2295"/>
    <cellStyle name="40% - 强调文字颜色 2 5 4" xfId="2296"/>
    <cellStyle name="40% - 强调文字颜色 2 5_2015财政决算公开" xfId="2297"/>
    <cellStyle name="货币 4" xfId="2298"/>
    <cellStyle name="40% - 强调文字颜色 2 6" xfId="2299"/>
    <cellStyle name="常规 4 2 6 3" xfId="2300"/>
    <cellStyle name="40% - 强调文字颜色 2 6 2" xfId="2301"/>
    <cellStyle name="常规 4 2 6 3 2" xfId="2302"/>
    <cellStyle name="千分位_97-917" xfId="2303"/>
    <cellStyle name="40% - 强调文字颜色 2 6 2 2" xfId="2304"/>
    <cellStyle name="40% - 强调文字颜色 2 6 3" xfId="2305"/>
    <cellStyle name="40% - 强调文字颜色 2 6_2015财政决算公开" xfId="2306"/>
    <cellStyle name="40% - 强调文字颜色 3 2" xfId="2307"/>
    <cellStyle name="40% - 强调文字颜色 3 3 3 2 2" xfId="2308"/>
    <cellStyle name="常规 26 2 2" xfId="2309"/>
    <cellStyle name="注释 3 5" xfId="2310"/>
    <cellStyle name="40% - 强调文字颜色 6 9" xfId="2311"/>
    <cellStyle name="40% - 强调文字颜色 3 2 2" xfId="2312"/>
    <cellStyle name="60% - 强调文字颜色 4 2 7" xfId="2313"/>
    <cellStyle name="40% - 强调文字颜色 3 2 2 2" xfId="2314"/>
    <cellStyle name="40% - 强调文字颜色 3 4 4" xfId="2315"/>
    <cellStyle name="40% - 强调文字颜色 3 2 2 2 2" xfId="2316"/>
    <cellStyle name="常规 77" xfId="2317"/>
    <cellStyle name="40% - 强调文字颜色 3 2 2 2 2 2" xfId="2318"/>
    <cellStyle name="40% - 强调文字颜色 3 2 2 2 3" xfId="2319"/>
    <cellStyle name="常规 78" xfId="2320"/>
    <cellStyle name="40% - 强调文字颜色 3 2 2 2_2015财政决算公开" xfId="2321"/>
    <cellStyle name="常规 29 3" xfId="2322"/>
    <cellStyle name="40% - 强调文字颜色 3 2 2 3" xfId="2323"/>
    <cellStyle name="标题 2 4 2 2" xfId="2324"/>
    <cellStyle name="40% - 强调文字颜色 3 2 2 3 2" xfId="2325"/>
    <cellStyle name="40% - 强调文字颜色 3 5 4" xfId="2326"/>
    <cellStyle name="40% - 强调文字颜色 3 2 2 4" xfId="2327"/>
    <cellStyle name="40% - 强调文字颜色 3 2 2_2015财政决算公开" xfId="2328"/>
    <cellStyle name="货币 2 3 2 3 2" xfId="2329"/>
    <cellStyle name="40% - 强调文字颜色 3 2 3" xfId="2330"/>
    <cellStyle name="40% - 强调文字颜色 3 2 3 2" xfId="2331"/>
    <cellStyle name="货币 2 2 10" xfId="2332"/>
    <cellStyle name="40% - 强调文字颜色 3 2 3 2 2" xfId="2333"/>
    <cellStyle name="40% - 强调文字颜色 4 4 4" xfId="2334"/>
    <cellStyle name="输出 2 3 3" xfId="2335"/>
    <cellStyle name="40% - 强调文字颜色 3 2 3 2 2 2" xfId="2336"/>
    <cellStyle name="常规 2 4 3 4" xfId="2337"/>
    <cellStyle name="40% - 强调文字颜色 3 2 3 2 3" xfId="2338"/>
    <cellStyle name="40% - 强调文字颜色 3 2 3 2_2015财政决算公开" xfId="2339"/>
    <cellStyle name="40% - 强调文字颜色 3 2 3 3" xfId="2340"/>
    <cellStyle name="百分比 6 2 2 2 2" xfId="2341"/>
    <cellStyle name="40% - 强调文字颜色 4 5 4" xfId="2342"/>
    <cellStyle name="40% - 强调文字颜色 3 2 3 3 2" xfId="2343"/>
    <cellStyle name="常规 2 2 2_2015财政决算公开" xfId="2344"/>
    <cellStyle name="40% - 强调文字颜色 3 2 3 4" xfId="2345"/>
    <cellStyle name="40% - 强调文字颜色 3 2 3_2015财政决算公开" xfId="2346"/>
    <cellStyle name="40% - 强调文字颜色 3 2 4" xfId="2347"/>
    <cellStyle name="40% - 强调文字颜色 3 2 4 2" xfId="2348"/>
    <cellStyle name="40% - 强调文字颜色 3 2 4 2 2" xfId="2349"/>
    <cellStyle name="40% - 强调文字颜色 5 4 4" xfId="2350"/>
    <cellStyle name="40% - 强调文字颜色 3 2 4 3" xfId="2351"/>
    <cellStyle name="40% - 强调文字颜色 3 2 4 4" xfId="2352"/>
    <cellStyle name="常规 2 2 2 2 2 2" xfId="2353"/>
    <cellStyle name="40% - 强调文字颜色 3 2 4_2015财政决算公开" xfId="2354"/>
    <cellStyle name="货币 3 2 4 3 2" xfId="2355"/>
    <cellStyle name="40% - 强调文字颜色 3 2 5" xfId="2356"/>
    <cellStyle name="40% - 强调文字颜色 3 2 5 2" xfId="2357"/>
    <cellStyle name="货币 2 2 7" xfId="2358"/>
    <cellStyle name="40% - 强调文字颜色 3 2 6" xfId="2359"/>
    <cellStyle name="40% - 强调文字颜色 3 2_2015财政决算公开" xfId="2360"/>
    <cellStyle name="40% - 强调文字颜色 3 3" xfId="2361"/>
    <cellStyle name="40% - 强调文字颜色 3 3 2" xfId="2362"/>
    <cellStyle name="常规 25" xfId="2363"/>
    <cellStyle name="常规 30" xfId="2364"/>
    <cellStyle name="40% - 强调文字颜色 3 3 2 2" xfId="2365"/>
    <cellStyle name="常规 25 2" xfId="2366"/>
    <cellStyle name="常规 30 2" xfId="2367"/>
    <cellStyle name="40% - 强调文字颜色 3 3 2 2 2" xfId="2368"/>
    <cellStyle name="常规 25 2 2" xfId="2369"/>
    <cellStyle name="40% - 强调文字颜色 3 3 2 2 2 2" xfId="2370"/>
    <cellStyle name="40% - 强调文字颜色 5 5 2_2015财政决算公开" xfId="2371"/>
    <cellStyle name="40% - 强调文字颜色 3 3 2 2 3" xfId="2372"/>
    <cellStyle name="40% - 强调文字颜色 3 3 2 3" xfId="2373"/>
    <cellStyle name="标题 2 5 2 2" xfId="2374"/>
    <cellStyle name="常规 25 3" xfId="2375"/>
    <cellStyle name="常规 30 3" xfId="2376"/>
    <cellStyle name="40% - 强调文字颜色 3 3 2 3 2" xfId="2377"/>
    <cellStyle name="40% - 强调文字颜色 3 3 2 4" xfId="2378"/>
    <cellStyle name="40% - 强调文字颜色 3 3 3" xfId="2379"/>
    <cellStyle name="注释 2 2 2 2 2" xfId="2380"/>
    <cellStyle name="常规 26" xfId="2381"/>
    <cellStyle name="常规 31" xfId="2382"/>
    <cellStyle name="40% - 强调文字颜色 3 3 3_2015财政决算公开" xfId="2383"/>
    <cellStyle name="解释性文本 3 4" xfId="2384"/>
    <cellStyle name="40% - 强调文字颜色 3 3 4" xfId="2385"/>
    <cellStyle name="常规 27" xfId="2386"/>
    <cellStyle name="常规 32" xfId="2387"/>
    <cellStyle name="40% - 强调文字颜色 3 3 4 2" xfId="2388"/>
    <cellStyle name="常规 27 2" xfId="2389"/>
    <cellStyle name="常规 32 2" xfId="2390"/>
    <cellStyle name="40% - 强调文字颜色 3 3 5" xfId="2391"/>
    <cellStyle name="常规 28" xfId="2392"/>
    <cellStyle name="常规 33" xfId="2393"/>
    <cellStyle name="40% - 强调文字颜色 3 3_2015财政决算公开" xfId="2394"/>
    <cellStyle name="40% - 强调文字颜色 3 4" xfId="2395"/>
    <cellStyle name="40% - 强调文字颜色 3 4 2" xfId="2396"/>
    <cellStyle name="常规 75" xfId="2397"/>
    <cellStyle name="40% - 强调文字颜色 3 4 2_2015财政决算公开" xfId="2398"/>
    <cellStyle name="40% - 强调文字颜色 3 4 3" xfId="2399"/>
    <cellStyle name="常规 76" xfId="2400"/>
    <cellStyle name="40% - 强调文字颜色 3 4 3 2" xfId="2401"/>
    <cellStyle name="40% - 强调文字颜色 3 4_2015财政决算公开" xfId="2402"/>
    <cellStyle name="千位分隔 4 2 2 3 2" xfId="2403"/>
    <cellStyle name="40% - 强调文字颜色 3 5" xfId="2404"/>
    <cellStyle name="常规 4 2 7 2" xfId="2405"/>
    <cellStyle name="40% - 强调文字颜色 3 5 2" xfId="2406"/>
    <cellStyle name="40% - 强调文字颜色 3 5 2 2" xfId="2407"/>
    <cellStyle name="40% - 强调文字颜色 3 5 2 2 2" xfId="2408"/>
    <cellStyle name="小数 3 2" xfId="2409"/>
    <cellStyle name="40% - 强调文字颜色 3 5 2 3" xfId="2410"/>
    <cellStyle name="检查单元格 5 2" xfId="2411"/>
    <cellStyle name="40% - 强调文字颜色 3 5 2_2015财政决算公开" xfId="2412"/>
    <cellStyle name="40% - 强调文字颜色 3 5 3" xfId="2413"/>
    <cellStyle name="40% - 强调文字颜色 3 5 3 2" xfId="2414"/>
    <cellStyle name="常规 8_报 预算   行政政法处(1)" xfId="2415"/>
    <cellStyle name="Comma [0]" xfId="2416"/>
    <cellStyle name="40% - 强调文字颜色 3 5_2015财政决算公开" xfId="2417"/>
    <cellStyle name="常规 3 6" xfId="2418"/>
    <cellStyle name="40% - 强调文字颜色 3 6" xfId="2419"/>
    <cellStyle name="40% - 强调文字颜色 3 6 2" xfId="2420"/>
    <cellStyle name="40% - 强调文字颜色 3 6 2 2" xfId="2421"/>
    <cellStyle name="40% - 强调文字颜色 3 9" xfId="2422"/>
    <cellStyle name="40% - 强调文字颜色 4 2" xfId="2423"/>
    <cellStyle name="40% - 强调文字颜色 4 2 2" xfId="2424"/>
    <cellStyle name="60% - 强调文字颜色 5 2 7" xfId="2425"/>
    <cellStyle name="40% - 强调文字颜色 4 2 2 2" xfId="2426"/>
    <cellStyle name="40% - 强调文字颜色 4 2 2 2 2" xfId="2427"/>
    <cellStyle name="40% - 强调文字颜色 5 5_2015财政决算公开" xfId="2428"/>
    <cellStyle name="好_出版署2010年度中央部门决算草案" xfId="2429"/>
    <cellStyle name="40% - 强调文字颜色 4 2 2 2 2 2" xfId="2430"/>
    <cellStyle name="常规 10" xfId="2431"/>
    <cellStyle name="40% - 强调文字颜色 4 2 2 2 3" xfId="2432"/>
    <cellStyle name="后继超级链接" xfId="2433"/>
    <cellStyle name="40% - 强调文字颜色 4 2 2 3" xfId="2434"/>
    <cellStyle name="标题 3 4 2 2" xfId="2435"/>
    <cellStyle name="40% - 强调文字颜色 4 2 2 3 2" xfId="2436"/>
    <cellStyle name="千位分隔 2 2 3 2" xfId="2437"/>
    <cellStyle name="40% - 强调文字颜色 4 2 2 4" xfId="2438"/>
    <cellStyle name="40% - 强调文字颜色 4 2 2_2015财政决算公开" xfId="2439"/>
    <cellStyle name="40% - 强调文字颜色 4 2 3" xfId="2440"/>
    <cellStyle name="强调文字颜色 1 2" xfId="2441"/>
    <cellStyle name="40% - 强调文字颜色 4 2 3 2 2" xfId="2442"/>
    <cellStyle name="常规 2 2 2 4 2" xfId="2443"/>
    <cellStyle name="强调文字颜色 1 2 2" xfId="2444"/>
    <cellStyle name="40% - 强调文字颜色 4 2 3 2 2 2" xfId="2445"/>
    <cellStyle name="常规 2 2 2 4 2 2" xfId="2446"/>
    <cellStyle name="40% - 强调文字颜色 6 6_2015财政决算公开" xfId="2447"/>
    <cellStyle name="强调文字颜色 1 3" xfId="2448"/>
    <cellStyle name="40% - 强调文字颜色 4 2 3 2 3" xfId="2449"/>
    <cellStyle name="常规 2 2 2 4 3" xfId="2450"/>
    <cellStyle name="40% - 强调文字颜色 4 2 3 2_2015财政决算公开" xfId="2451"/>
    <cellStyle name="强调文字颜色 1 3 3" xfId="2452"/>
    <cellStyle name="常规 2 2 2 4_2015财政决算公开" xfId="2453"/>
    <cellStyle name="强调文字颜色 2 2" xfId="2454"/>
    <cellStyle name="40% - 强调文字颜色 4 2 3 3 2" xfId="2455"/>
    <cellStyle name="常规 2 2 2 5 2" xfId="2456"/>
    <cellStyle name="40% - 强调文字颜色 4 2 3_2015财政决算公开" xfId="2457"/>
    <cellStyle name="40% - 强调文字颜色 4 2 4" xfId="2458"/>
    <cellStyle name="40% - 强调文字颜色 4 2 4 2" xfId="2459"/>
    <cellStyle name="常规 2 2 3 4" xfId="2460"/>
    <cellStyle name="40% - 强调文字颜色 4 2 4 2 2" xfId="2461"/>
    <cellStyle name="常规 2 2 3 4 2" xfId="2462"/>
    <cellStyle name="40% - 强调文字颜色 4 2 4 3" xfId="2463"/>
    <cellStyle name="常规 2 2 3 5" xfId="2464"/>
    <cellStyle name="常规 2 2 3 2 2 2" xfId="2465"/>
    <cellStyle name="千位分隔 2 2 5 2" xfId="2466"/>
    <cellStyle name="40% - 强调文字颜色 4 2 4 4" xfId="2467"/>
    <cellStyle name="常规 2 2 3 6" xfId="2468"/>
    <cellStyle name="40% - 强调文字颜色 4 2 5" xfId="2469"/>
    <cellStyle name="40% - 强调文字颜色 4 2 5 2" xfId="2470"/>
    <cellStyle name="常规 2 2 4 4" xfId="2471"/>
    <cellStyle name="40% - 强调文字颜色 4 2 6" xfId="2472"/>
    <cellStyle name="60% - 强调文字颜色 1 2 2 3 2" xfId="2473"/>
    <cellStyle name="40% - 强调文字颜色 4 2_2015财政决算公开" xfId="2474"/>
    <cellStyle name="40% - 强调文字颜色 4 3" xfId="2475"/>
    <cellStyle name="40% - 强调文字颜色 4 3 2" xfId="2476"/>
    <cellStyle name="40% - 强调文字颜色 4 3 2 2" xfId="2477"/>
    <cellStyle name="40% - 强调文字颜色 4 3 2 2 2" xfId="2478"/>
    <cellStyle name="40% - 强调文字颜色 4 3 2 2 2 2" xfId="2479"/>
    <cellStyle name="40% - 强调文字颜色 4 3 2 2 3" xfId="2480"/>
    <cellStyle name="40% - 强调文字颜色 4 3 2 2_2015财政决算公开" xfId="2481"/>
    <cellStyle name="40% - 强调文字颜色 4 3 2 3" xfId="2482"/>
    <cellStyle name="标题 3 5 2 2" xfId="2483"/>
    <cellStyle name="常规_04-分类改革-预算表 2" xfId="2484"/>
    <cellStyle name="40% - 强调文字颜色 4 3 2 3 2" xfId="2485"/>
    <cellStyle name="货币 2 3" xfId="2486"/>
    <cellStyle name="千位分隔 2 3 3 2" xfId="2487"/>
    <cellStyle name="40% - 强调文字颜色 4 3 2 4" xfId="2488"/>
    <cellStyle name="40% - 强调文字颜色 4 3 2_2015财政决算公开" xfId="2489"/>
    <cellStyle name="40% - 强调文字颜色 4 3 3" xfId="2490"/>
    <cellStyle name="40% - 强调文字颜色 4 3 3 2" xfId="2491"/>
    <cellStyle name="常规 2 3 2 4" xfId="2492"/>
    <cellStyle name="40% - 强调文字颜色 4 3 3 2 2" xfId="2493"/>
    <cellStyle name="常规 2 3 2 4 2" xfId="2494"/>
    <cellStyle name="40% - 强调文字颜色 4 3 3 3" xfId="2495"/>
    <cellStyle name="常规 2 3 2 5" xfId="2496"/>
    <cellStyle name="40% - 强调文字颜色 4 3 3_2015财政决算公开" xfId="2497"/>
    <cellStyle name="货币 4 2 2 3" xfId="2498"/>
    <cellStyle name="40% - 强调文字颜色 4 3 4" xfId="2499"/>
    <cellStyle name="40% - 强调文字颜色 4 3 4 2" xfId="2500"/>
    <cellStyle name="常规 2 3 3 4" xfId="2501"/>
    <cellStyle name="40% - 强调文字颜色 4 3 5" xfId="2502"/>
    <cellStyle name="40% - 强调文字颜色 4 3_2015财政决算公开" xfId="2503"/>
    <cellStyle name="60% - 强调文字颜色 2 5 2 2" xfId="2504"/>
    <cellStyle name="40% - 强调文字颜色 4 4" xfId="2505"/>
    <cellStyle name="40% - 强调文字颜色 4 4 2" xfId="2506"/>
    <cellStyle name="40% - 强调文字颜色 4 4 2 2" xfId="2507"/>
    <cellStyle name="40% - 强调文字颜色 4 4 2 3" xfId="2508"/>
    <cellStyle name="40% - 强调文字颜色 4 4 2_2015财政决算公开" xfId="2509"/>
    <cellStyle name="40% - 强调文字颜色 4 4 3" xfId="2510"/>
    <cellStyle name="40% - 强调文字颜色 4 4 3 2" xfId="2511"/>
    <cellStyle name="常规 2 4 2 4" xfId="2512"/>
    <cellStyle name="40% - 强调文字颜色 4 4_2015财政决算公开" xfId="2513"/>
    <cellStyle name="HEADING1" xfId="2514"/>
    <cellStyle name="千位分隔 4 2 2 4 2" xfId="2515"/>
    <cellStyle name="40% - 强调文字颜色 4 5" xfId="2516"/>
    <cellStyle name="常规 4 2 8 2" xfId="2517"/>
    <cellStyle name="40% - 强调文字颜色 4 5 2" xfId="2518"/>
    <cellStyle name="40% - 强调文字颜色 4 5 2 2" xfId="2519"/>
    <cellStyle name="40% - 强调文字颜色 4 5 2 2 2" xfId="2520"/>
    <cellStyle name="货币 4 2 8" xfId="2521"/>
    <cellStyle name="40% - 强调文字颜色 4 5 2 3" xfId="2522"/>
    <cellStyle name="常规 12 2 2_2015财政决算公开" xfId="2523"/>
    <cellStyle name="40% - 强调文字颜色 4 5_2015财政决算公开" xfId="2524"/>
    <cellStyle name="常规 2 4 2 3 3" xfId="2525"/>
    <cellStyle name="40% - 强调文字颜色 4 6" xfId="2526"/>
    <cellStyle name="40% - 强调文字颜色 4 6 2" xfId="2527"/>
    <cellStyle name="40% - 强调文字颜色 4 6 2 2" xfId="2528"/>
    <cellStyle name="常规 2 3" xfId="2529"/>
    <cellStyle name="40% - 强调文字颜色 4 6_2015财政决算公开" xfId="2530"/>
    <cellStyle name="40% - 强调文字颜色 4 7 2" xfId="2531"/>
    <cellStyle name="40% - 强调文字颜色 4 8" xfId="2532"/>
    <cellStyle name="40% - 强调文字颜色 4 9" xfId="2533"/>
    <cellStyle name="40% - 强调文字颜色 5 2" xfId="2534"/>
    <cellStyle name="好 2 3" xfId="2535"/>
    <cellStyle name="40% - 强调文字颜色 5 2 2" xfId="2536"/>
    <cellStyle name="60% - 强调文字颜色 6 2 7" xfId="2537"/>
    <cellStyle name="好 2 3 2" xfId="2538"/>
    <cellStyle name="强调文字颜色 3 3 3" xfId="2539"/>
    <cellStyle name="40% - 强调文字颜色 5 2 2 2" xfId="2540"/>
    <cellStyle name="好 2 3 2 2" xfId="2541"/>
    <cellStyle name="40% - 强调文字颜色 5 2 2 2_2015财政决算公开" xfId="2542"/>
    <cellStyle name="货币 2 3 3" xfId="2543"/>
    <cellStyle name="链接单元格 3 2" xfId="2544"/>
    <cellStyle name="强调文字颜色 3 3 5" xfId="2545"/>
    <cellStyle name="千位分隔 3 2 3 2" xfId="2546"/>
    <cellStyle name="40% - 强调文字颜色 5 2 2 4" xfId="2547"/>
    <cellStyle name="百分比 2 2 4 2" xfId="2548"/>
    <cellStyle name="40% - 强调文字颜色 5 2 2_2015财政决算公开" xfId="2549"/>
    <cellStyle name="常规 2 2 2 2 2 4" xfId="2550"/>
    <cellStyle name="40% - 强调文字颜色 5 2 3" xfId="2551"/>
    <cellStyle name="好 2 3 3" xfId="2552"/>
    <cellStyle name="强调文字颜色 3 4 3" xfId="2553"/>
    <cellStyle name="40% - 强调文字颜色 5 2 3 2" xfId="2554"/>
    <cellStyle name="常规 3 2 2 4" xfId="2555"/>
    <cellStyle name="强调文字颜色 3 4 3 2" xfId="2556"/>
    <cellStyle name="40% - 强调文字颜色 5 2 3 2 2" xfId="2557"/>
    <cellStyle name="常规 3 2 2 4 2" xfId="2558"/>
    <cellStyle name="好 4" xfId="2559"/>
    <cellStyle name="40% - 强调文字颜色 5 2 4" xfId="2560"/>
    <cellStyle name="强调文字颜色 3 5 3" xfId="2561"/>
    <cellStyle name="40% - 强调文字颜色 5 2 4 2" xfId="2562"/>
    <cellStyle name="常规 3 2 3 4" xfId="2563"/>
    <cellStyle name="40% - 强调文字颜色 5 2 5" xfId="2564"/>
    <cellStyle name="常规 3 5 2 2" xfId="2565"/>
    <cellStyle name="40% - 强调文字颜色 5 2_2015财政决算公开" xfId="2566"/>
    <cellStyle name="货币 2 3 2 5" xfId="2567"/>
    <cellStyle name="强调文字颜色 4 3 3" xfId="2568"/>
    <cellStyle name="40% - 强调文字颜色 5 3 2 2" xfId="2569"/>
    <cellStyle name="40% - 强调文字颜色 5 3 2 2_2015财政决算公开" xfId="2570"/>
    <cellStyle name="强调文字颜色 4 3 5" xfId="2571"/>
    <cellStyle name="千位分隔 3 3 3 2" xfId="2572"/>
    <cellStyle name="40% - 强调文字颜色 5 3 2 4" xfId="2573"/>
    <cellStyle name="40% - 强调文字颜色 5 3 3" xfId="2574"/>
    <cellStyle name="强调文字颜色 4 4 3" xfId="2575"/>
    <cellStyle name="40% - 强调文字颜色 5 3 3 2" xfId="2576"/>
    <cellStyle name="强调文字颜色 4 4 3 2" xfId="2577"/>
    <cellStyle name="40% - 强调文字颜色 5 3 3 2 2" xfId="2578"/>
    <cellStyle name="40% - 强调文字颜色 5 3 3_2015财政决算公开" xfId="2579"/>
    <cellStyle name="40% - 强调文字颜色 5 3 4" xfId="2580"/>
    <cellStyle name="强调文字颜色 4 5 3" xfId="2581"/>
    <cellStyle name="40% - 强调文字颜色 5 3 4 2" xfId="2582"/>
    <cellStyle name="40% - 强调文字颜色 5 3 5" xfId="2583"/>
    <cellStyle name="40% - 强调文字颜色 5 3_2015财政决算公开" xfId="2584"/>
    <cellStyle name="常规 18 2 2" xfId="2585"/>
    <cellStyle name="常规 23 2 2" xfId="2586"/>
    <cellStyle name="40% - 强调文字颜色 5 4" xfId="2587"/>
    <cellStyle name="好 2 5" xfId="2588"/>
    <cellStyle name="40% - 强调文字颜色 5 4 2" xfId="2589"/>
    <cellStyle name="强调文字颜色 5 3 3" xfId="2590"/>
    <cellStyle name="40% - 强调文字颜色 5 4 2 2" xfId="2591"/>
    <cellStyle name="强调文字颜色 5 3 3 2" xfId="2592"/>
    <cellStyle name="40% - 强调文字颜色 5 4 2 2 2" xfId="2593"/>
    <cellStyle name="40% - 强调文字颜色 5 4 2_2015财政决算公开" xfId="2594"/>
    <cellStyle name="链接单元格 5" xfId="2595"/>
    <cellStyle name="40% - 强调文字颜色 5 4 3" xfId="2596"/>
    <cellStyle name="强调文字颜色 5 4 3" xfId="2597"/>
    <cellStyle name="40% - 强调文字颜色 5 4 3 2" xfId="2598"/>
    <cellStyle name="货币 2 2 2 7" xfId="2599"/>
    <cellStyle name="40% - 强调文字颜色 5 4_2015财政决算公开" xfId="2600"/>
    <cellStyle name="40% - 强调文字颜色 5 5" xfId="2601"/>
    <cellStyle name="常规 4 2 9 2" xfId="2602"/>
    <cellStyle name="40% - 强调文字颜色 5 5 2" xfId="2603"/>
    <cellStyle name="强调文字颜色 6 3 3" xfId="2604"/>
    <cellStyle name="40% - 强调文字颜色 5 5 2 2" xfId="2605"/>
    <cellStyle name="强调文字颜色 6 3 3 2" xfId="2606"/>
    <cellStyle name="40% - 强调文字颜色 5 5 2 2 2" xfId="2607"/>
    <cellStyle name="强调文字颜色 6 3 4" xfId="2608"/>
    <cellStyle name="40% - 强调文字颜色 5 5 2 3" xfId="2609"/>
    <cellStyle name="40% - 强调文字颜色 5 5 3" xfId="2610"/>
    <cellStyle name="强调文字颜色 6 4 3" xfId="2611"/>
    <cellStyle name="40% - 强调文字颜色 5 5 3 2" xfId="2612"/>
    <cellStyle name="40% - 强调文字颜色 5 5 4" xfId="2613"/>
    <cellStyle name="注释 2 2" xfId="2614"/>
    <cellStyle name="40% - 强调文字颜色 5 6" xfId="2615"/>
    <cellStyle name="60% - 强调文字颜色 2 3 2 2" xfId="2616"/>
    <cellStyle name="注释 2 2 2" xfId="2617"/>
    <cellStyle name="40% - 强调文字颜色 5 6 2" xfId="2618"/>
    <cellStyle name="60% - 强调文字颜色 2 3 2 2 2" xfId="2619"/>
    <cellStyle name="注释 2 2 2 2" xfId="2620"/>
    <cellStyle name="40% - 强调文字颜色 5 6 2 2" xfId="2621"/>
    <cellStyle name="60% - 强调文字颜色 2 3 2 2 2 2" xfId="2622"/>
    <cellStyle name="40% - 强调文字颜色 5 6_2015财政决算公开" xfId="2623"/>
    <cellStyle name="注释 2 3" xfId="2624"/>
    <cellStyle name="40% - 强调文字颜色 5 7" xfId="2625"/>
    <cellStyle name="60% - 强调文字颜色 2 3 2 3" xfId="2626"/>
    <cellStyle name="60% - 强调文字颜色 2 3 2 3 2" xfId="2627"/>
    <cellStyle name="注释 2 3 2" xfId="2628"/>
    <cellStyle name="40% - 强调文字颜色 5 7 2" xfId="2629"/>
    <cellStyle name="常规 2 3 2 2 4" xfId="2630"/>
    <cellStyle name="注释 2 4" xfId="2631"/>
    <cellStyle name="40% - 强调文字颜色 5 8" xfId="2632"/>
    <cellStyle name="60% - 强调文字颜色 2 3 2 4" xfId="2633"/>
    <cellStyle name="40% - 强调文字颜色 6 2" xfId="2634"/>
    <cellStyle name="好 3 3" xfId="2635"/>
    <cellStyle name="40% - 强调文字颜色 6 2 2" xfId="2636"/>
    <cellStyle name="好 3 3 2" xfId="2637"/>
    <cellStyle name="40% - 强调文字颜色 6 2 2 2" xfId="2638"/>
    <cellStyle name="常规 4 3 4" xfId="2639"/>
    <cellStyle name="常规 5 6" xfId="2640"/>
    <cellStyle name="好 3 3 2 2" xfId="2641"/>
    <cellStyle name="40% - 强调文字颜色 6 2 2 2 2" xfId="2642"/>
    <cellStyle name="常规 4 3 4 2" xfId="2643"/>
    <cellStyle name="常规 5 6 2" xfId="2644"/>
    <cellStyle name="40% - 强调文字颜色 6 2 2 2 2 2" xfId="2645"/>
    <cellStyle name="常规 5 6 2 2" xfId="2646"/>
    <cellStyle name="计算 2 2 3" xfId="2647"/>
    <cellStyle name="40% - 强调文字颜色 6 2 2 2 3" xfId="2648"/>
    <cellStyle name="常规 5 6 3" xfId="2649"/>
    <cellStyle name="强调文字颜色 5 5 2" xfId="2650"/>
    <cellStyle name="40% - 强调文字颜色 6 2 2 2_2015财政决算公开" xfId="2651"/>
    <cellStyle name="标题 5 4 2 2" xfId="2652"/>
    <cellStyle name="40% - 强调文字颜色 6 2 2 3" xfId="2653"/>
    <cellStyle name="常规 4 3 5" xfId="2654"/>
    <cellStyle name="常规 5 7" xfId="2655"/>
    <cellStyle name="40% - 强调文字颜色 6 2 2 3 2" xfId="2656"/>
    <cellStyle name="常规 5 7 2" xfId="2657"/>
    <cellStyle name="40% - 强调文字颜色 6 2 2 4" xfId="2658"/>
    <cellStyle name="常规 4 3 6" xfId="2659"/>
    <cellStyle name="千位分隔 4 2 3 2" xfId="2660"/>
    <cellStyle name="常规 5 8" xfId="2661"/>
    <cellStyle name="40% - 强调文字颜色 6 2 2_2015财政决算公开" xfId="2662"/>
    <cellStyle name="40% - 强调文字颜色 6 2 3" xfId="2663"/>
    <cellStyle name="好 3 3 3" xfId="2664"/>
    <cellStyle name="40% - 强调文字颜色 6 2 3 2" xfId="2665"/>
    <cellStyle name="常规 4 2 2 4" xfId="2666"/>
    <cellStyle name="常规 6 6" xfId="2667"/>
    <cellStyle name="40% - 强调文字颜色 6 2 3 2 2" xfId="2668"/>
    <cellStyle name="常规 4 2 2 4 2" xfId="2669"/>
    <cellStyle name="货币 3 2 4 5" xfId="2670"/>
    <cellStyle name="40% - 强调文字颜色 6 2 3 2 2 2" xfId="2671"/>
    <cellStyle name="常规 4 2 2 4 2 2" xfId="2672"/>
    <cellStyle name="40% - 强调文字颜色 6 2 3 2 3" xfId="2673"/>
    <cellStyle name="常规 4 2 2 4 3" xfId="2674"/>
    <cellStyle name="40% - 强调文字颜色 6 2 3 2_2015财政决算公开" xfId="2675"/>
    <cellStyle name="货币 3 2 5" xfId="2676"/>
    <cellStyle name="40% - 强调文字颜色 6 2 3 3" xfId="2677"/>
    <cellStyle name="常规 4 2 2 5" xfId="2678"/>
    <cellStyle name="数字 4" xfId="2679"/>
    <cellStyle name="40% - 强调文字颜色 6 2 3 3 2" xfId="2680"/>
    <cellStyle name="常规 4 2 2 5 2" xfId="2681"/>
    <cellStyle name="千位分隔 4 2 4 2" xfId="2682"/>
    <cellStyle name="40% - 强调文字颜色 6 2 3 4" xfId="2683"/>
    <cellStyle name="常规 4 2 2 6" xfId="2684"/>
    <cellStyle name="千位分隔 4 2 4 3" xfId="2685"/>
    <cellStyle name="40% - 强调文字颜色 6 2 3 5" xfId="2686"/>
    <cellStyle name="常规 4 2 2 7" xfId="2687"/>
    <cellStyle name="40% - 强调文字颜色 6 2 3_2015财政决算公开" xfId="2688"/>
    <cellStyle name="40% - 强调文字颜色 6 2 4" xfId="2689"/>
    <cellStyle name="货币 2 2 5 2" xfId="2690"/>
    <cellStyle name="40% - 强调文字颜色 6 2 4 2" xfId="2691"/>
    <cellStyle name="常规 7 6" xfId="2692"/>
    <cellStyle name="常规 4 2 3 4" xfId="2693"/>
    <cellStyle name="货币 2 2 5 2 2" xfId="2694"/>
    <cellStyle name="40% - 强调文字颜色 6 2 4 3" xfId="2695"/>
    <cellStyle name="常规 4 2 3 5" xfId="2696"/>
    <cellStyle name="千位分隔 4 2 5 2" xfId="2697"/>
    <cellStyle name="40% - 强调文字颜色 6 2 4 4" xfId="2698"/>
    <cellStyle name="常规 4 2 3 6" xfId="2699"/>
    <cellStyle name="40% - 强调文字颜色 6 2 5 2" xfId="2700"/>
    <cellStyle name="常规 8 6" xfId="2701"/>
    <cellStyle name="常规 4 2 4 4" xfId="2702"/>
    <cellStyle name="货币 2 2 5 3 2" xfId="2703"/>
    <cellStyle name="常规 10 2 2 2 2" xfId="2704"/>
    <cellStyle name="40% - 强调文字颜色 6 2 6" xfId="2705"/>
    <cellStyle name="货币 2 2 5 4" xfId="2706"/>
    <cellStyle name="40% - 强调文字颜色 6 2_2015财政决算公开" xfId="2707"/>
    <cellStyle name="40% - 强调文字颜色 6 3 2" xfId="2708"/>
    <cellStyle name="好 3 4 2" xfId="2709"/>
    <cellStyle name="40% - 强调文字颜色 6 3 2 2" xfId="2710"/>
    <cellStyle name="常规 5 3 4" xfId="2711"/>
    <cellStyle name="40% - 强调文字颜色 6 3 2 2 2" xfId="2712"/>
    <cellStyle name="常规 5 3 4 2" xfId="2713"/>
    <cellStyle name="40% - 强调文字颜色 6 3 2 2 3" xfId="2714"/>
    <cellStyle name="40% - 强调文字颜色 6 3 2 2_2015财政决算公开" xfId="2715"/>
    <cellStyle name="警告文本 3 4" xfId="2716"/>
    <cellStyle name="40% - 强调文字颜色 6 3 2 3" xfId="2717"/>
    <cellStyle name="常规 5 3 5" xfId="2718"/>
    <cellStyle name="40% - 强调文字颜色 6 3 2 3 2" xfId="2719"/>
    <cellStyle name="40% - 强调文字颜色 6 3 2_2015财政决算公开" xfId="2720"/>
    <cellStyle name="60% - 强调文字颜色 6 7 2" xfId="2721"/>
    <cellStyle name="数字 2 2 2 2" xfId="2722"/>
    <cellStyle name="40% - 强调文字颜色 6 3 3" xfId="2723"/>
    <cellStyle name="40% - 强调文字颜色 6 3 3 2" xfId="2724"/>
    <cellStyle name="常规 5 4 4" xfId="2725"/>
    <cellStyle name="40% - 强调文字颜色 6 3 3 2 2" xfId="2726"/>
    <cellStyle name="常规 5 4 4 2" xfId="2727"/>
    <cellStyle name="货币 4 2 4 5" xfId="2728"/>
    <cellStyle name="40% - 强调文字颜色 6 3 3 3" xfId="2729"/>
    <cellStyle name="常规 5 4 5" xfId="2730"/>
    <cellStyle name="40% - 强调文字颜色 6 3 4" xfId="2731"/>
    <cellStyle name="货币 2 2 6 2" xfId="2732"/>
    <cellStyle name="40% - 强调文字颜色 6 3 4 2" xfId="2733"/>
    <cellStyle name="常规 5 5 4" xfId="2734"/>
    <cellStyle name="货币 2 2 6 2 2" xfId="2735"/>
    <cellStyle name="40% - 强调文字颜色 6 3 5" xfId="2736"/>
    <cellStyle name="货币 2 2 6 3" xfId="2737"/>
    <cellStyle name="40% - 强调文字颜色 6 3_2015财政决算公开" xfId="2738"/>
    <cellStyle name="Currency_1995" xfId="2739"/>
    <cellStyle name="40% - 强调文字颜色 6 4 2" xfId="2740"/>
    <cellStyle name="60% - 强调文字颜色 4 2 2 2" xfId="2741"/>
    <cellStyle name="60% - 强调文字颜色 4 2 2 2 2" xfId="2742"/>
    <cellStyle name="40% - 强调文字颜色 6 4 2 2" xfId="2743"/>
    <cellStyle name="常规 6 3 4" xfId="2744"/>
    <cellStyle name="40% - 强调文字颜色 6 4 2 2 2" xfId="2745"/>
    <cellStyle name="60% - 强调文字颜色 4 2 2 2 2 2" xfId="2746"/>
    <cellStyle name="40% - 强调文字颜色 6 4 2 3" xfId="2747"/>
    <cellStyle name="60% - 强调文字颜色 4 2 2 2 3" xfId="2748"/>
    <cellStyle name="40% - 强调文字颜色 6 4 2_2015财政决算公开" xfId="2749"/>
    <cellStyle name="强调文字颜色 5 7" xfId="2750"/>
    <cellStyle name="常规 4_征收计划表8" xfId="2751"/>
    <cellStyle name="40% - 强调文字颜色 6 4 3" xfId="2752"/>
    <cellStyle name="60% - 强调文字颜色 4 2 2 3" xfId="2753"/>
    <cellStyle name="60% - 强调文字颜色 4 2 2 3 2" xfId="2754"/>
    <cellStyle name="40% - 强调文字颜色 6 4 3 2" xfId="2755"/>
    <cellStyle name="常规 4 2 2 2 4" xfId="2756"/>
    <cellStyle name="60% - 强调文字颜色 4 2 2 4" xfId="2757"/>
    <cellStyle name="40% - 强调文字颜色 6 4 4" xfId="2758"/>
    <cellStyle name="货币 2 2 7 2" xfId="2759"/>
    <cellStyle name="40% - 强调文字颜色 6 4_2015财政决算公开" xfId="2760"/>
    <cellStyle name="40% - 强调文字颜色 6 5" xfId="2761"/>
    <cellStyle name="60% - 强调文字颜色 4 2 3" xfId="2762"/>
    <cellStyle name="40% - 强调文字颜色 6 5 2" xfId="2763"/>
    <cellStyle name="60% - 强调文字颜色 4 2 3 2" xfId="2764"/>
    <cellStyle name="60% - 强调文字颜色 4 2 3 2 2" xfId="2765"/>
    <cellStyle name="40% - 强调文字颜色 6 5 2 2" xfId="2766"/>
    <cellStyle name="常规 7 3 4" xfId="2767"/>
    <cellStyle name="40% - 强调文字颜色 6 5 2 2 2" xfId="2768"/>
    <cellStyle name="60% - 强调文字颜色 4 2 3 2 2 2" xfId="2769"/>
    <cellStyle name="40% - 强调文字颜色 6 5 2 3" xfId="2770"/>
    <cellStyle name="60% - 强调文字颜色 4 2 3 2 3" xfId="2771"/>
    <cellStyle name="40% - 强调文字颜色 6 5 2_2015财政决算公开" xfId="2772"/>
    <cellStyle name="40% - 强调文字颜色 6 5 3" xfId="2773"/>
    <cellStyle name="60% - 强调文字颜色 4 2 3 3" xfId="2774"/>
    <cellStyle name="60% - 强调文字颜色 4 2 3 4" xfId="2775"/>
    <cellStyle name="40% - 强调文字颜色 6 5 4" xfId="2776"/>
    <cellStyle name="货币 2 2 8 2" xfId="2777"/>
    <cellStyle name="注释 3 2" xfId="2778"/>
    <cellStyle name="40% - 强调文字颜色 6 6" xfId="2779"/>
    <cellStyle name="60% - 强调文字颜色 2 3 3 2" xfId="2780"/>
    <cellStyle name="60% - 强调文字颜色 4 2 4" xfId="2781"/>
    <cellStyle name="注释 3 2 2" xfId="2782"/>
    <cellStyle name="40% - 强调文字颜色 6 6 2" xfId="2783"/>
    <cellStyle name="60% - 强调文字颜色 2 3 3 2 2" xfId="2784"/>
    <cellStyle name="60% - 强调文字颜色 4 2 4 2" xfId="2785"/>
    <cellStyle name="60% - 强调文字颜色 4 2 4 2 2" xfId="2786"/>
    <cellStyle name="注释 3 2 2 2" xfId="2787"/>
    <cellStyle name="40% - 强调文字颜色 6 6 2 2" xfId="2788"/>
    <cellStyle name="常规 8 3 4" xfId="2789"/>
    <cellStyle name="注释 3 3 2" xfId="2790"/>
    <cellStyle name="40% - 强调文字颜色 6 7 2" xfId="2791"/>
    <cellStyle name="60% - 强调文字颜色 4 2 5 2" xfId="2792"/>
    <cellStyle name="注释 3 4" xfId="2793"/>
    <cellStyle name="40% - 强调文字颜色 6 8" xfId="2794"/>
    <cellStyle name="60% - 强调文字颜色 4 2 6" xfId="2795"/>
    <cellStyle name="强调文字颜色 4 4 2 2" xfId="2796"/>
    <cellStyle name="40% - 着色 1" xfId="2797"/>
    <cellStyle name="货币 5" xfId="2798"/>
    <cellStyle name="强调文字颜色 4 4 2 3" xfId="2799"/>
    <cellStyle name="千位分隔 2 8 2" xfId="2800"/>
    <cellStyle name="40% - 着色 2" xfId="2801"/>
    <cellStyle name="40% - 着色 2 2" xfId="2802"/>
    <cellStyle name="40% - 着色 3" xfId="2803"/>
    <cellStyle name="40% - 着色 3 2" xfId="2804"/>
    <cellStyle name="40% - 着色 4 2" xfId="2805"/>
    <cellStyle name="40% - 着色 5" xfId="2806"/>
    <cellStyle name="60% - 强调文字颜色 6 6 2 2" xfId="2807"/>
    <cellStyle name="40% - 着色 6" xfId="2808"/>
    <cellStyle name="常规 2 2 2 2 4_2015财政决算公开" xfId="2809"/>
    <cellStyle name="40% - 着色 6 2" xfId="2810"/>
    <cellStyle name="常规 6 3 3" xfId="2811"/>
    <cellStyle name="60% - 强调文字颜色 1 2" xfId="2812"/>
    <cellStyle name="60% - 强调文字颜色 1 2 2" xfId="2813"/>
    <cellStyle name="60% - 强调文字颜色 1 2 2 2 2" xfId="2814"/>
    <cellStyle name="60% - 强调文字颜色 1 2 2 2 2 2" xfId="2815"/>
    <cellStyle name="60% - 强调文字颜色 5 6" xfId="2816"/>
    <cellStyle name="60% - 强调文字颜色 1 2 2 2 3" xfId="2817"/>
    <cellStyle name="常规 3 2 4 2" xfId="2818"/>
    <cellStyle name="60% - 强调文字颜色 1 2 2 3" xfId="2819"/>
    <cellStyle name="60% - 强调文字颜色 1 2 2 4" xfId="2820"/>
    <cellStyle name="60% - 强调文字颜色 1 2 3 2" xfId="2821"/>
    <cellStyle name="60% - 强调文字颜色 1 2 3 2 2" xfId="2822"/>
    <cellStyle name="60% - 强调文字颜色 1 2 3 2 3" xfId="2823"/>
    <cellStyle name="好 3 2 2 2 2" xfId="2824"/>
    <cellStyle name="60% - 强调文字颜色 1 2 3 3" xfId="2825"/>
    <cellStyle name="60% - 强调文字颜色 1 2 3 3 2" xfId="2826"/>
    <cellStyle name="60% - 强调文字颜色 1 2 3 4" xfId="2827"/>
    <cellStyle name="60% - 强调文字颜色 1 2 3 5" xfId="2828"/>
    <cellStyle name="标题 5 2_2015财政决算公开" xfId="2829"/>
    <cellStyle name="60% - 强调文字颜色 1 2 4" xfId="2830"/>
    <cellStyle name="60% - 强调文字颜色 1 2 4 2" xfId="2831"/>
    <cellStyle name="60% - 强调文字颜色 1 2 4 2 2" xfId="2832"/>
    <cellStyle name="货币 2 2 4 4" xfId="2833"/>
    <cellStyle name="60% - 强调文字颜色 1 2 4 3" xfId="2834"/>
    <cellStyle name="常规 10 2 2 2" xfId="2835"/>
    <cellStyle name="60% - 强调文字颜色 1 2 5" xfId="2836"/>
    <cellStyle name="输入 4 2 3" xfId="2837"/>
    <cellStyle name="Calc Currency (0) 2" xfId="2838"/>
    <cellStyle name="60% - 强调文字颜色 1 2 5 2" xfId="2839"/>
    <cellStyle name="60% - 强调文字颜色 1 2 6" xfId="2840"/>
    <cellStyle name="标题 2 2 3 2 2" xfId="2841"/>
    <cellStyle name="货币 2 6 2" xfId="2842"/>
    <cellStyle name="货币 2 6 3" xfId="2843"/>
    <cellStyle name="60% - 强调文字颜色 1 2 7" xfId="2844"/>
    <cellStyle name="链接单元格 6 2" xfId="2845"/>
    <cellStyle name="60% - 强调文字颜色 1 2_2015财政决算公开" xfId="2846"/>
    <cellStyle name="60% - 强调文字颜色 1 3" xfId="2847"/>
    <cellStyle name="60% - 强调文字颜色 1 3 2" xfId="2848"/>
    <cellStyle name="60% - 强调文字颜色 1 3 2 2 2" xfId="2849"/>
    <cellStyle name="常规 8 3" xfId="2850"/>
    <cellStyle name="60% - 强调文字颜色 1 3 2 2 3" xfId="2851"/>
    <cellStyle name="常规 4 2 4 2" xfId="2852"/>
    <cellStyle name="常规 4 6 2" xfId="2853"/>
    <cellStyle name="常规 8 4" xfId="2854"/>
    <cellStyle name="60% - 强调文字颜色 1 3 2 4" xfId="2855"/>
    <cellStyle name="60% - 强调文字颜色 1 3 3" xfId="2856"/>
    <cellStyle name="60% - 强调文字颜色 1 3 3 2" xfId="2857"/>
    <cellStyle name="60% - 强调文字颜色 1 3 3 2 2" xfId="2858"/>
    <cellStyle name="常规 2_2012-2013年“三公”经费预决算情况汇总表样" xfId="2859"/>
    <cellStyle name="60% - 强调文字颜色 1 3 3 3" xfId="2860"/>
    <cellStyle name="60% - 强调文字颜色 1 3 4" xfId="2861"/>
    <cellStyle name="60% - 强调文字颜色 1 3 4 2" xfId="2862"/>
    <cellStyle name="60% - 强调文字颜色 1 4" xfId="2863"/>
    <cellStyle name="常规 2 4 2 4 2" xfId="2864"/>
    <cellStyle name="60% - 强调文字颜色 1 4 2" xfId="2865"/>
    <cellStyle name="常规 2 4 2 4 2 2" xfId="2866"/>
    <cellStyle name="60% - 强调文字颜色 1 4 2 2 2" xfId="2867"/>
    <cellStyle name="60% - 强调文字颜色 1 4 3" xfId="2868"/>
    <cellStyle name="货币 2 10 2" xfId="2869"/>
    <cellStyle name="60% - 强调文字颜色 1 4 3 2" xfId="2870"/>
    <cellStyle name="60% - 强调文字颜色 1 4 4" xfId="2871"/>
    <cellStyle name="60% - 强调文字颜色 1 5" xfId="2872"/>
    <cellStyle name="常规 2 4 2 4 3" xfId="2873"/>
    <cellStyle name="60% - 强调文字颜色 1 5 2" xfId="2874"/>
    <cellStyle name="常规 2 4 2 4 3 2" xfId="2875"/>
    <cellStyle name="60% - 强调文字颜色 1 5 2 3" xfId="2876"/>
    <cellStyle name="60% - 强调文字颜色 1 5 3" xfId="2877"/>
    <cellStyle name="60% - 强调文字颜色 1 5 3 2" xfId="2878"/>
    <cellStyle name="60% - 强调文字颜色 1 5 4" xfId="2879"/>
    <cellStyle name="货币 3 4 2 2" xfId="2880"/>
    <cellStyle name="60% - 强调文字颜色 1 6" xfId="2881"/>
    <cellStyle name="常规 2 4 2 4 4" xfId="2882"/>
    <cellStyle name="60% - 强调文字颜色 1 6 2" xfId="2883"/>
    <cellStyle name="常规 2 4 2 4 4 2" xfId="2884"/>
    <cellStyle name="60% - 强调文字颜色 1 6 3" xfId="2885"/>
    <cellStyle name="60% - 强调文字颜色 1 7" xfId="2886"/>
    <cellStyle name="标题 3 3 2 2" xfId="2887"/>
    <cellStyle name="常规 2 4 2 4 5" xfId="2888"/>
    <cellStyle name="60% - 强调文字颜色 1 7 2" xfId="2889"/>
    <cellStyle name="标题 3 3 2 2 2" xfId="2890"/>
    <cellStyle name="60% - 强调文字颜色 1 8" xfId="2891"/>
    <cellStyle name="标题 3 3 2 3" xfId="2892"/>
    <cellStyle name="60% - 强调文字颜色 2 2" xfId="2893"/>
    <cellStyle name="60% - 强调文字颜色 2 2 2" xfId="2894"/>
    <cellStyle name="60% - 强调文字颜色 2 2 2 2" xfId="2895"/>
    <cellStyle name="差 7" xfId="2896"/>
    <cellStyle name="60% - 强调文字颜色 2 2 2 2 2" xfId="2897"/>
    <cellStyle name="差 7 2" xfId="2898"/>
    <cellStyle name="60% - 强调文字颜色 2 2 2 2 2 2" xfId="2899"/>
    <cellStyle name="60% - 强调文字颜色 2 2 2 3" xfId="2900"/>
    <cellStyle name="差 8" xfId="2901"/>
    <cellStyle name="60% - 强调文字颜色 2 2 2 3 2" xfId="2902"/>
    <cellStyle name="常规 2 2 2 2 4" xfId="2903"/>
    <cellStyle name="60% - 强调文字颜色 2 2 2 4" xfId="2904"/>
    <cellStyle name="货币 4 5 2" xfId="2905"/>
    <cellStyle name="60% - 强调文字颜色 2 2 3 2" xfId="2906"/>
    <cellStyle name="60% - 强调文字颜色 3 2 4" xfId="2907"/>
    <cellStyle name="60% - 强调文字颜色 2 2 3 2 2" xfId="2908"/>
    <cellStyle name="60% - 强调文字颜色 3 2 4 2" xfId="2909"/>
    <cellStyle name="60% - 强调文字颜色 2 2 3 2 2 2" xfId="2910"/>
    <cellStyle name="60% - 强调文字颜色 3 2 4 2 2" xfId="2911"/>
    <cellStyle name="60% - 强调文字颜色 5 8" xfId="2912"/>
    <cellStyle name="60% - 强调文字颜色 2 2 3 3" xfId="2913"/>
    <cellStyle name="60% - 强调文字颜色 3 2 5" xfId="2914"/>
    <cellStyle name="comma zerodec 2" xfId="2915"/>
    <cellStyle name="千位分隔 2 2 7" xfId="2916"/>
    <cellStyle name="60% - 强调文字颜色 2 2 3 3 2" xfId="2917"/>
    <cellStyle name="60% - 强调文字颜色 3 2 5 2" xfId="2918"/>
    <cellStyle name="常规 2 2 3 2 4" xfId="2919"/>
    <cellStyle name="60% - 强调文字颜色 2 2 3 4" xfId="2920"/>
    <cellStyle name="60% - 强调文字颜色 3 2 6" xfId="2921"/>
    <cellStyle name="货币 4 6 2" xfId="2922"/>
    <cellStyle name="60% - 强调文字颜色 2 2 4" xfId="2923"/>
    <cellStyle name="60% - 强调文字颜色 2 2 4 2" xfId="2924"/>
    <cellStyle name="60% - 强调文字颜色 3 3 4" xfId="2925"/>
    <cellStyle name="60% - 强调文字颜色 2 2 4 2 2" xfId="2926"/>
    <cellStyle name="60% - 强调文字颜色 3 3 4 2" xfId="2927"/>
    <cellStyle name="60% - 强调文字颜色 2 2 5" xfId="2928"/>
    <cellStyle name="60% - 强调文字颜色 2 2 5 2" xfId="2929"/>
    <cellStyle name="60% - 强调文字颜色 3 4 4" xfId="2930"/>
    <cellStyle name="60% - 强调文字颜色 2 2 6" xfId="2931"/>
    <cellStyle name="货币 3 6 2" xfId="2932"/>
    <cellStyle name="60% - 强调文字颜色 2 2_2015财政决算公开" xfId="2933"/>
    <cellStyle name="货币 2 2 2 4 5" xfId="2934"/>
    <cellStyle name="60% - 强调文字颜色 2 3 2" xfId="2935"/>
    <cellStyle name="60% - 强调文字颜色 2 3 4" xfId="2936"/>
    <cellStyle name="注释 4 2" xfId="2937"/>
    <cellStyle name="常规 17" xfId="2938"/>
    <cellStyle name="常规 22" xfId="2939"/>
    <cellStyle name="60% - 强调文字颜色 2 3 4 2" xfId="2940"/>
    <cellStyle name="60% - 强调文字颜色 4 3 4" xfId="2941"/>
    <cellStyle name="检查单元格 2 2 3" xfId="2942"/>
    <cellStyle name="60% - 强调文字颜色 2 4" xfId="2943"/>
    <cellStyle name="常规 2 4 2 5 2" xfId="2944"/>
    <cellStyle name="60% - 强调文字颜色 2 4 2" xfId="2945"/>
    <cellStyle name="60% - 强调文字颜色 2 4 2 2" xfId="2946"/>
    <cellStyle name="60% - 强调文字颜色 2 4 2 2 2" xfId="2947"/>
    <cellStyle name="60% - 强调文字颜色 2 4 2 3" xfId="2948"/>
    <cellStyle name="60% - 强调文字颜色 2 4 3 2" xfId="2949"/>
    <cellStyle name="60% - 强调文字颜色 5 2 4" xfId="2950"/>
    <cellStyle name="60% - 强调文字颜色 2 4 4" xfId="2951"/>
    <cellStyle name="60% - 强调文字颜色 2 5" xfId="2952"/>
    <cellStyle name="60% - 强调文字颜色 2 5 2" xfId="2953"/>
    <cellStyle name="60% - 强调文字颜色 2 5 2 2 2" xfId="2954"/>
    <cellStyle name="检查单元格 5 4" xfId="2955"/>
    <cellStyle name="60% - 强调文字颜色 2 5 2 3" xfId="2956"/>
    <cellStyle name="60% - 强调文字颜色 2 5 3" xfId="2957"/>
    <cellStyle name="60% - 强调文字颜色 2 5 4" xfId="2958"/>
    <cellStyle name="货币 3 5 2 2" xfId="2959"/>
    <cellStyle name="60% - 强调文字颜色 2 6" xfId="2960"/>
    <cellStyle name="60% - 强调文字颜色 2 6 2" xfId="2961"/>
    <cellStyle name="60% - 强调文字颜色 2 6 2 2" xfId="2962"/>
    <cellStyle name="60% - 强调文字颜色 2 6 3" xfId="2963"/>
    <cellStyle name="60% - 强调文字颜色 2 7" xfId="2964"/>
    <cellStyle name="标题 3 3 3 2" xfId="2965"/>
    <cellStyle name="60% - 强调文字颜色 2 8" xfId="2966"/>
    <cellStyle name="60% - 强调文字颜色 2 9" xfId="2967"/>
    <cellStyle name="60% - 强调文字颜色 3 2" xfId="2968"/>
    <cellStyle name="60% - 强调文字颜色 3 2 2" xfId="2969"/>
    <cellStyle name="60% - 强调文字颜色 3 2 2 2" xfId="2970"/>
    <cellStyle name="60% - 强调文字颜色 3 2 2 2 2" xfId="2971"/>
    <cellStyle name="60% - 强调文字颜色 3 2 2 2 2 2" xfId="2972"/>
    <cellStyle name="60% - 强调文字颜色 3 2 2 3" xfId="2973"/>
    <cellStyle name="60% - 强调文字颜色 3 2 2 3 2" xfId="2974"/>
    <cellStyle name="60% - 强调文字颜色 3 2 2 4" xfId="2975"/>
    <cellStyle name="60% - 强调文字颜色 3 2 3" xfId="2976"/>
    <cellStyle name="60% - 强调文字颜色 3 2 3 2" xfId="2977"/>
    <cellStyle name="超级链接 4" xfId="2978"/>
    <cellStyle name="60% - 强调文字颜色 3 2 3 3" xfId="2979"/>
    <cellStyle name="超级链接 5" xfId="2980"/>
    <cellStyle name="60% - 强调文字颜色 3 2 3 3 2" xfId="2981"/>
    <cellStyle name="常规 13_2015财政决算公开" xfId="2982"/>
    <cellStyle name="60% - 强调文字颜色 3 2 3 4" xfId="2983"/>
    <cellStyle name="60% - 强调文字颜色 3 2 3 5" xfId="2984"/>
    <cellStyle name="60% - 强调文字颜色 3 2_2015财政决算公开" xfId="2985"/>
    <cellStyle name="60% - 强调文字颜色 3 3 2 2" xfId="2986"/>
    <cellStyle name="60% - 强调文字颜色 3 3 2 2 2" xfId="2987"/>
    <cellStyle name="60% - 强调文字颜色 3 3 2 2 2 2" xfId="2988"/>
    <cellStyle name="常规 2 5" xfId="2989"/>
    <cellStyle name="60% - 强调文字颜色 3 3 2 3" xfId="2990"/>
    <cellStyle name="60% - 强调文字颜色 3 3 2 3 2" xfId="2991"/>
    <cellStyle name="60% - 强调文字颜色 3 3 2 4" xfId="2992"/>
    <cellStyle name="60% - 强调文字颜色 3 3 3" xfId="2993"/>
    <cellStyle name="60% - 强调文字颜色 3 3 3 2" xfId="2994"/>
    <cellStyle name="60% - 强调文字颜色 3 3 3 3" xfId="2995"/>
    <cellStyle name="60% - 强调文字颜色 3 4 2" xfId="2996"/>
    <cellStyle name="60% - 强调文字颜色 3 4 2 2" xfId="2997"/>
    <cellStyle name="60% - 强调文字颜色 3 4 2 2 2" xfId="2998"/>
    <cellStyle name="货币 2 2 2 4 4" xfId="2999"/>
    <cellStyle name="60% - 强调文字颜色 3 4 2 3" xfId="3000"/>
    <cellStyle name="链接单元格 2" xfId="3001"/>
    <cellStyle name="60% - 强调文字颜色 3 4 3" xfId="3002"/>
    <cellStyle name="60% - 强调文字颜色 3 4 3 2" xfId="3003"/>
    <cellStyle name="60% - 强调文字颜色 3 5" xfId="3004"/>
    <cellStyle name="标题 1 2 3 2 2" xfId="3005"/>
    <cellStyle name="60% - 强调文字颜色 3 5 2" xfId="3006"/>
    <cellStyle name="60% - 强调文字颜色 3 5 2 2" xfId="3007"/>
    <cellStyle name="60% - 强调文字颜色 3 5 2 2 2" xfId="3008"/>
    <cellStyle name="超级链接" xfId="3009"/>
    <cellStyle name="60% - 强调文字颜色 3 5 2 3" xfId="3010"/>
    <cellStyle name="常规 2 3 10" xfId="3011"/>
    <cellStyle name="60% - 强调文字颜色 3 5 3" xfId="3012"/>
    <cellStyle name="60% - 强调文字颜色 3 5 3 2" xfId="3013"/>
    <cellStyle name="60% - 强调文字颜色 3 5 4" xfId="3014"/>
    <cellStyle name="货币 3 6 2 2" xfId="3015"/>
    <cellStyle name="60% - 强调文字颜色 3 6" xfId="3016"/>
    <cellStyle name="60% - 强调文字颜色 3 6 2" xfId="3017"/>
    <cellStyle name="60% - 强调文字颜色 3 6 2 2" xfId="3018"/>
    <cellStyle name="60% - 强调文字颜色 3 6 3" xfId="3019"/>
    <cellStyle name="60% - 强调文字颜色 3 7" xfId="3020"/>
    <cellStyle name="60% - 强调文字颜色 3 7 2" xfId="3021"/>
    <cellStyle name="60% - 强调文字颜色 3 8" xfId="3022"/>
    <cellStyle name="60% - 强调文字颜色 3 9" xfId="3023"/>
    <cellStyle name="60% - 强调文字颜色 4 2" xfId="3024"/>
    <cellStyle name="60% - 强调文字颜色 4 2 3 5" xfId="3025"/>
    <cellStyle name="强调文字颜色 1 2 2 3" xfId="3026"/>
    <cellStyle name="60% - 强调文字颜色 4 2_2015财政决算公开" xfId="3027"/>
    <cellStyle name="60% - 强调文字颜色 4 3 2" xfId="3028"/>
    <cellStyle name="常规 15" xfId="3029"/>
    <cellStyle name="常规 20" xfId="3030"/>
    <cellStyle name="60% - 强调文字颜色 4 3 2 2" xfId="3031"/>
    <cellStyle name="百分比 2 6" xfId="3032"/>
    <cellStyle name="常规 15 2" xfId="3033"/>
    <cellStyle name="常规 20 2" xfId="3034"/>
    <cellStyle name="60% - 强调文字颜色 4 3 2 2 2" xfId="3035"/>
    <cellStyle name="常规 15 2 2" xfId="3036"/>
    <cellStyle name="常规 20 2 2" xfId="3037"/>
    <cellStyle name="60% - 强调文字颜色 4 3 2 2 2 2" xfId="3038"/>
    <cellStyle name="60% - 强调文字颜色 6 2 4 3" xfId="3039"/>
    <cellStyle name="60% - 强调文字颜色 4 3 2 3" xfId="3040"/>
    <cellStyle name="常规 15 3" xfId="3041"/>
    <cellStyle name="常规 20 3" xfId="3042"/>
    <cellStyle name="常规 5 2 2 2 2" xfId="3043"/>
    <cellStyle name="60% - 强调文字颜色 4 3 2 3 2" xfId="3044"/>
    <cellStyle name="常规 15 3 2" xfId="3045"/>
    <cellStyle name="60% - 强调文字颜色 4 3 2 4" xfId="3046"/>
    <cellStyle name="常规 15 4" xfId="3047"/>
    <cellStyle name="货币 2 3 7 2" xfId="3048"/>
    <cellStyle name="常规 16" xfId="3049"/>
    <cellStyle name="常规 21" xfId="3050"/>
    <cellStyle name="60% - 强调文字颜色 4 3 3" xfId="3051"/>
    <cellStyle name="检查单元格 2 2 2" xfId="3052"/>
    <cellStyle name="百分比 3 6" xfId="3053"/>
    <cellStyle name="常规 16 2" xfId="3054"/>
    <cellStyle name="常规 21 2" xfId="3055"/>
    <cellStyle name="60% - 强调文字颜色 4 3 3 2" xfId="3056"/>
    <cellStyle name="检查单元格 2 2 2 2" xfId="3057"/>
    <cellStyle name="标题 8" xfId="3058"/>
    <cellStyle name="常规 16 2 2" xfId="3059"/>
    <cellStyle name="常规 21 2 2" xfId="3060"/>
    <cellStyle name="60% - 强调文字颜色 4 3 3 2 2" xfId="3061"/>
    <cellStyle name="检查单元格 2 2 2 2 2" xfId="3062"/>
    <cellStyle name="常规 16 3" xfId="3063"/>
    <cellStyle name="常规 21 3" xfId="3064"/>
    <cellStyle name="常规 5 2 2 3 2" xfId="3065"/>
    <cellStyle name="60% - 强调文字颜色 4 3 3 3" xfId="3066"/>
    <cellStyle name="检查单元格 2 2 2 3" xfId="3067"/>
    <cellStyle name="注释 4 2 2" xfId="3068"/>
    <cellStyle name="常规 17 2" xfId="3069"/>
    <cellStyle name="常规 22 2" xfId="3070"/>
    <cellStyle name="60% - 强调文字颜色 4 3 4 2" xfId="3071"/>
    <cellStyle name="检查单元格 2 2 3 2" xfId="3072"/>
    <cellStyle name="60% - 强调文字颜色 4 4" xfId="3073"/>
    <cellStyle name="常规 2 4 2 7 2" xfId="3074"/>
    <cellStyle name="60% - 强调文字颜色 4 4 2" xfId="3075"/>
    <cellStyle name="常规 65" xfId="3076"/>
    <cellStyle name="常规 70" xfId="3077"/>
    <cellStyle name="常规 66" xfId="3078"/>
    <cellStyle name="常规 71" xfId="3079"/>
    <cellStyle name="60% - 强调文字颜色 4 4 3" xfId="3080"/>
    <cellStyle name="差_全国友协2010年度中央部门决算（草案）" xfId="3081"/>
    <cellStyle name="检查单元格 2 3 2" xfId="3082"/>
    <cellStyle name="注释 5 2" xfId="3083"/>
    <cellStyle name="常规 67" xfId="3084"/>
    <cellStyle name="常规 72" xfId="3085"/>
    <cellStyle name="60% - 强调文字颜色 4 4 4" xfId="3086"/>
    <cellStyle name="检查单元格 2 3 3" xfId="3087"/>
    <cellStyle name="60% - 强调文字颜色 4 5" xfId="3088"/>
    <cellStyle name="计算 2 4 2 2" xfId="3089"/>
    <cellStyle name="60% - 强调文字颜色 4 5 2" xfId="3090"/>
    <cellStyle name="60% - 强调文字颜色 4 5 3" xfId="3091"/>
    <cellStyle name="检查单元格 2 4 2" xfId="3092"/>
    <cellStyle name="60% - 强调文字颜色 4 5 3 2" xfId="3093"/>
    <cellStyle name="检查单元格 2 4 2 2" xfId="3094"/>
    <cellStyle name="60% - 强调文字颜色 4 5 4" xfId="3095"/>
    <cellStyle name="检查单元格 2 4 3" xfId="3096"/>
    <cellStyle name="60% - 强调文字颜色 4 6" xfId="3097"/>
    <cellStyle name="60% - 强调文字颜色 4 6 2" xfId="3098"/>
    <cellStyle name="超级链接 2 4" xfId="3099"/>
    <cellStyle name="60% - 强调文字颜色 4 6 2 2" xfId="3100"/>
    <cellStyle name="60% - 强调文字颜色 4 6 3" xfId="3101"/>
    <cellStyle name="检查单元格 2 5 2" xfId="3102"/>
    <cellStyle name="60% - 强调文字颜色 4 7" xfId="3103"/>
    <cellStyle name="60% - 强调文字颜色 4 7 2" xfId="3104"/>
    <cellStyle name="60% - 强调文字颜色 4 8" xfId="3105"/>
    <cellStyle name="60% - 强调文字颜色 4 9" xfId="3106"/>
    <cellStyle name="60% - 强调文字颜色 5 2" xfId="3107"/>
    <cellStyle name="60% - 强调文字颜色 5 2 2" xfId="3108"/>
    <cellStyle name="60% - 强调文字颜色 5 2 2 2" xfId="3109"/>
    <cellStyle name="60% - 强调文字颜色 5 2 2 2 2" xfId="3110"/>
    <cellStyle name="常规 14 5" xfId="3111"/>
    <cellStyle name="60% - 强调文字颜色 5 2 2 2 2 2" xfId="3112"/>
    <cellStyle name="60% - 强调文字颜色 5 2 2 2 3" xfId="3113"/>
    <cellStyle name="常规 14 6" xfId="3114"/>
    <cellStyle name="适中 2" xfId="3115"/>
    <cellStyle name="60% - 强调文字颜色 5 2 2 3" xfId="3116"/>
    <cellStyle name="适中 2 2" xfId="3117"/>
    <cellStyle name="60% - 强调文字颜色 5 2 2 3 2" xfId="3118"/>
    <cellStyle name="常规 15 5" xfId="3119"/>
    <cellStyle name="适中 3" xfId="3120"/>
    <cellStyle name="60% - 强调文字颜色 5 2 2 4" xfId="3121"/>
    <cellStyle name="Fixed 2" xfId="3122"/>
    <cellStyle name="常规 28 2 2" xfId="3123"/>
    <cellStyle name="货币 3 2 7 2" xfId="3124"/>
    <cellStyle name="60% - 强调文字颜色 5 2 3 2" xfId="3125"/>
    <cellStyle name="60% - 强调文字颜色 5 2 3 2 2" xfId="3126"/>
    <cellStyle name="60% - 强调文字颜色 5 2 3 2 2 2" xfId="3127"/>
    <cellStyle name="后继超级链接 2 3" xfId="3128"/>
    <cellStyle name="60% - 强调文字颜色 5 2 3 2 3" xfId="3129"/>
    <cellStyle name="60% - 强调文字颜色 5 2 3 3" xfId="3130"/>
    <cellStyle name="60% - 强调文字颜色 5 2 3 4" xfId="3131"/>
    <cellStyle name="60% - 强调文字颜色 5 2 4 2" xfId="3132"/>
    <cellStyle name="60% - 强调文字颜色 5 2 4 2 2" xfId="3133"/>
    <cellStyle name="货币 2 11" xfId="3134"/>
    <cellStyle name="60% - 强调文字颜色 5 2 4 3" xfId="3135"/>
    <cellStyle name="60% - 强调文字颜色 5 2 5" xfId="3136"/>
    <cellStyle name="解释性文本 2 2 2" xfId="3137"/>
    <cellStyle name="60% - 强调文字颜色 5 2 5 2" xfId="3138"/>
    <cellStyle name="解释性文本 2 2 2 2" xfId="3139"/>
    <cellStyle name="60% - 强调文字颜色 5 2 6" xfId="3140"/>
    <cellStyle name="解释性文本 2 2 3" xfId="3141"/>
    <cellStyle name="千位分隔 3 10" xfId="3142"/>
    <cellStyle name="60% - 强调文字颜色 5 2_2015财政决算公开" xfId="3143"/>
    <cellStyle name="60% - 强调文字颜色 5 3" xfId="3144"/>
    <cellStyle name="60% - 强调文字颜色 5 3 2" xfId="3145"/>
    <cellStyle name="60% - 强调文字颜色 5 3 2 2 2 2" xfId="3146"/>
    <cellStyle name="60% - 强调文字颜色 5 3 2 2 3" xfId="3147"/>
    <cellStyle name="60% - 强调文字颜色 5 3 2 4" xfId="3148"/>
    <cellStyle name="常规 29 2 2" xfId="3149"/>
    <cellStyle name="60% - 强调文字颜色 5 3 3" xfId="3150"/>
    <cellStyle name="检查单元格 3 2 2" xfId="3151"/>
    <cellStyle name="60% - 强调文字颜色 5 3 3 2 2" xfId="3152"/>
    <cellStyle name="检查单元格 3 2 2 2 2" xfId="3153"/>
    <cellStyle name="60% - 强调文字颜色 5 3 3 3" xfId="3154"/>
    <cellStyle name="检查单元格 3 2 2 3" xfId="3155"/>
    <cellStyle name="60% - 强调文字颜色 5 3 4" xfId="3156"/>
    <cellStyle name="检查单元格 3 2 3" xfId="3157"/>
    <cellStyle name="60% - 强调文字颜色 5 3 4 2" xfId="3158"/>
    <cellStyle name="检查单元格 3 2 3 2" xfId="3159"/>
    <cellStyle name="60% - 强调文字颜色 5 4" xfId="3160"/>
    <cellStyle name="60% - 强调文字颜色 5 4 2" xfId="3161"/>
    <cellStyle name="60% - 强调文字颜色 5 4 3" xfId="3162"/>
    <cellStyle name="检查单元格 3 3 2" xfId="3163"/>
    <cellStyle name="标题 1 2 5" xfId="3164"/>
    <cellStyle name="60% - 强调文字颜色 5 4 3 2" xfId="3165"/>
    <cellStyle name="检查单元格 3 3 2 2" xfId="3166"/>
    <cellStyle name="60% - 强调文字颜色 5 4 4" xfId="3167"/>
    <cellStyle name="检查单元格 3 3 3" xfId="3168"/>
    <cellStyle name="60% - 强调文字颜色 5 5" xfId="3169"/>
    <cellStyle name="60% - 强调文字颜色 5 5 2" xfId="3170"/>
    <cellStyle name="60% - 强调文字颜色 5 5 3" xfId="3171"/>
    <cellStyle name="检查单元格 3 4 2" xfId="3172"/>
    <cellStyle name="60% - 强调文字颜色 5 5 4" xfId="3173"/>
    <cellStyle name="60% - 强调文字颜色 5 6 2" xfId="3174"/>
    <cellStyle name="60% - 强调文字颜色 5 6 2 2" xfId="3175"/>
    <cellStyle name="60% - 强调文字颜色 5 6 3" xfId="3176"/>
    <cellStyle name="60% - 强调文字颜色 5 7" xfId="3177"/>
    <cellStyle name="60% - 强调文字颜色 5 7 2" xfId="3178"/>
    <cellStyle name="60% - 强调文字颜色 6 2" xfId="3179"/>
    <cellStyle name="60% - 强调文字颜色 6 2 2" xfId="3180"/>
    <cellStyle name="60% - 强调文字颜色 6 2 2 2" xfId="3181"/>
    <cellStyle name="60% - 强调文字颜色 6 2 2 2 2" xfId="3182"/>
    <cellStyle name="60% - 强调文字颜色 6 2 2 2 2 2" xfId="3183"/>
    <cellStyle name="60% - 强调文字颜色 6 2 2 2 3" xfId="3184"/>
    <cellStyle name="60% - 强调文字颜色 6 2 2 3" xfId="3185"/>
    <cellStyle name="60% - 强调文字颜色 6 2 2 3 2" xfId="3186"/>
    <cellStyle name="60% - 强调文字颜色 6 2 2 4" xfId="3187"/>
    <cellStyle name="货币 4 2 7 2" xfId="3188"/>
    <cellStyle name="60% - 强调文字颜色 6 2 3" xfId="3189"/>
    <cellStyle name="60% - 强调文字颜色 6 2 3 2" xfId="3190"/>
    <cellStyle name="千位分隔 3 2 4 5" xfId="3191"/>
    <cellStyle name="60% - 强调文字颜色 6 2 3 2 2" xfId="3192"/>
    <cellStyle name="标题 1 2_2015财政决算公开" xfId="3193"/>
    <cellStyle name="60% - 强调文字颜色 6 2 3 2 2 2" xfId="3194"/>
    <cellStyle name="60% - 强调文字颜色 6 2 3 2 3" xfId="3195"/>
    <cellStyle name="60% - 强调文字颜色 6 2 3 3" xfId="3196"/>
    <cellStyle name="60% - 强调文字颜色 6 2 3 4" xfId="3197"/>
    <cellStyle name="60% - 强调文字颜色 6 2 3 5" xfId="3198"/>
    <cellStyle name="60% - 强调文字颜色 6 2 4 2" xfId="3199"/>
    <cellStyle name="60% - 强调文字颜色 6 2 4 2 2" xfId="3200"/>
    <cellStyle name="汇总 4 3" xfId="3201"/>
    <cellStyle name="60% - 强调文字颜色 6 2 5" xfId="3202"/>
    <cellStyle name="解释性文本 3 2 2" xfId="3203"/>
    <cellStyle name="60% - 强调文字颜色 6 2 6" xfId="3204"/>
    <cellStyle name="解释性文本 3 2 3" xfId="3205"/>
    <cellStyle name="60% - 强调文字颜色 6 3" xfId="3206"/>
    <cellStyle name="60% - 强调文字颜色 6 3 2" xfId="3207"/>
    <cellStyle name="60% - 强调文字颜色 6 3 2 4" xfId="3208"/>
    <cellStyle name="小数 2 2 2" xfId="3209"/>
    <cellStyle name="60% - 强调文字颜色 6 3 3" xfId="3210"/>
    <cellStyle name="检查单元格 4 2 2" xfId="3211"/>
    <cellStyle name="千位分隔 4 2 4 5" xfId="3212"/>
    <cellStyle name="60% - 强调文字颜色 6 3 3 2 2" xfId="3213"/>
    <cellStyle name="常规 4 2 2 9" xfId="3214"/>
    <cellStyle name="60% - 强调文字颜色 6 3 3 3" xfId="3215"/>
    <cellStyle name="小数 2 2 3" xfId="3216"/>
    <cellStyle name="60% - 强调文字颜色 6 3 4" xfId="3217"/>
    <cellStyle name="检查单元格 4 2 3" xfId="3218"/>
    <cellStyle name="60% - 强调文字颜色 6 3 4 2" xfId="3219"/>
    <cellStyle name="60% - 强调文字颜色 6 3 5" xfId="3220"/>
    <cellStyle name="解释性文本 3 3 2" xfId="3221"/>
    <cellStyle name="60% - 强调文字颜色 6 4" xfId="3222"/>
    <cellStyle name="百分比 3 2 2" xfId="3223"/>
    <cellStyle name="60% - 强调文字颜色 6 4 2" xfId="3224"/>
    <cellStyle name="千位分隔 2 2 3 4" xfId="3225"/>
    <cellStyle name="百分比 3 2 2 2" xfId="3226"/>
    <cellStyle name="千位分隔 2 2 3 5" xfId="3227"/>
    <cellStyle name="百分比 3 2 2 3" xfId="3228"/>
    <cellStyle name="小数 2 3 2" xfId="3229"/>
    <cellStyle name="60% - 强调文字颜色 6 4 3" xfId="3230"/>
    <cellStyle name="检查单元格 4 3 2" xfId="3231"/>
    <cellStyle name="60% - 强调文字颜色 6 4 3 2" xfId="3232"/>
    <cellStyle name="60% - 强调文字颜色 6 4 4" xfId="3233"/>
    <cellStyle name="60% - 强调文字颜色 6 5" xfId="3234"/>
    <cellStyle name="百分比 3 2 3" xfId="3235"/>
    <cellStyle name="60% - 强调文字颜色 6 5 2 2 2" xfId="3236"/>
    <cellStyle name="Header1" xfId="3237"/>
    <cellStyle name="60% - 强调文字颜色 6 5 2 3" xfId="3238"/>
    <cellStyle name="60% - 强调文字颜色 6 5 3 2" xfId="3239"/>
    <cellStyle name="60% - 强调文字颜色 6 5 4" xfId="3240"/>
    <cellStyle name="百分比 3 2 4" xfId="3241"/>
    <cellStyle name="60% - 强调文字颜色 6 6" xfId="3242"/>
    <cellStyle name="常规 3 2 4 2 2" xfId="3243"/>
    <cellStyle name="60% - 强调文字颜色 6 6 2" xfId="3244"/>
    <cellStyle name="常规 2 2 3 8" xfId="3245"/>
    <cellStyle name="60% - 强调文字颜色 6 6 3" xfId="3246"/>
    <cellStyle name="60% - 强调文字颜色 6 7" xfId="3247"/>
    <cellStyle name="60% - 强调文字颜色 6 8" xfId="3248"/>
    <cellStyle name="常规 12 2 2 2 2" xfId="3249"/>
    <cellStyle name="强调文字颜色 5 3 4 2" xfId="3250"/>
    <cellStyle name="60% - 着色 1" xfId="3251"/>
    <cellStyle name="60% - 着色 1 2" xfId="3252"/>
    <cellStyle name="60% - 着色 2" xfId="3253"/>
    <cellStyle name="适中 2 2 3" xfId="3254"/>
    <cellStyle name="60% - 着色 2 2" xfId="3255"/>
    <cellStyle name="常规 2 2 11" xfId="3256"/>
    <cellStyle name="60% - 着色 3" xfId="3257"/>
    <cellStyle name="适中 2 3 3" xfId="3258"/>
    <cellStyle name="60% - 着色 3 2" xfId="3259"/>
    <cellStyle name="60% - 着色 4" xfId="3260"/>
    <cellStyle name="60% - 着色 5" xfId="3261"/>
    <cellStyle name="适中 3 2 2 2" xfId="3262"/>
    <cellStyle name="60% - 着色 6" xfId="3263"/>
    <cellStyle name="Calc Currency (0)" xfId="3264"/>
    <cellStyle name="Comma [0] 2" xfId="3265"/>
    <cellStyle name="常规 3 6 2" xfId="3266"/>
    <cellStyle name="comma zerodec" xfId="3267"/>
    <cellStyle name="Comma_1995" xfId="3268"/>
    <cellStyle name="常规 2 2" xfId="3269"/>
    <cellStyle name="Currency [0]" xfId="3270"/>
    <cellStyle name="Currency [0] 2" xfId="3271"/>
    <cellStyle name="Currency1 2" xfId="3272"/>
    <cellStyle name="计算 6 2 2" xfId="3273"/>
    <cellStyle name="Date" xfId="3274"/>
    <cellStyle name="计算 5 2 3" xfId="3275"/>
    <cellStyle name="Date 2" xfId="3276"/>
    <cellStyle name="千位分隔 3 11" xfId="3277"/>
    <cellStyle name="Dollar (zero dec)" xfId="3278"/>
    <cellStyle name="货币 3 2 4 4 2" xfId="3279"/>
    <cellStyle name="Dollar (zero dec) 2" xfId="3280"/>
    <cellStyle name="Fixed" xfId="3281"/>
    <cellStyle name="常规 28 2" xfId="3282"/>
    <cellStyle name="常规 33 2" xfId="3283"/>
    <cellStyle name="货币 3 2 7" xfId="3284"/>
    <cellStyle name="Header1 2" xfId="3285"/>
    <cellStyle name="Header2" xfId="3286"/>
    <cellStyle name="强调文字颜色 5 2 3" xfId="3287"/>
    <cellStyle name="标题 5 2 3_2015财政决算公开" xfId="3288"/>
    <cellStyle name="Header2 2" xfId="3289"/>
    <cellStyle name="HEADING1 2" xfId="3290"/>
    <cellStyle name="HEADING2" xfId="3291"/>
    <cellStyle name="HEADING2 2" xfId="3292"/>
    <cellStyle name="Normal_#10-Headcount" xfId="3293"/>
    <cellStyle name="常规 2 3 2 9" xfId="3294"/>
    <cellStyle name="Total" xfId="3295"/>
    <cellStyle name="Total 2" xfId="3296"/>
    <cellStyle name="标题 3 2_2015财政决算公开" xfId="3297"/>
    <cellStyle name="表标题 3" xfId="3298"/>
    <cellStyle name="常规 10 3_2015财政决算公开" xfId="3299"/>
    <cellStyle name="百分比 2" xfId="3300"/>
    <cellStyle name="常规 2 5 2 2 3" xfId="3301"/>
    <cellStyle name="检查单元格 6 3" xfId="3302"/>
    <cellStyle name="百分比 2 2 2" xfId="3303"/>
    <cellStyle name="百分比 2 2 2 2" xfId="3304"/>
    <cellStyle name="百分比 2 2 2 3" xfId="3305"/>
    <cellStyle name="百分比 2 2 2 3 2" xfId="3306"/>
    <cellStyle name="百分比 2 2 3" xfId="3307"/>
    <cellStyle name="百分比 2 2 3 2" xfId="3308"/>
    <cellStyle name="百分比 2 2 3 2 2" xfId="3309"/>
    <cellStyle name="百分比 2 2 3 3" xfId="3310"/>
    <cellStyle name="百分比 2 2 4" xfId="3311"/>
    <cellStyle name="常规 3 2 3 2 2" xfId="3312"/>
    <cellStyle name="百分比 2 2 5" xfId="3313"/>
    <cellStyle name="百分比 2 3 2" xfId="3314"/>
    <cellStyle name="百分比 2 3 2 2" xfId="3315"/>
    <cellStyle name="百分比 2 3 2 2 2" xfId="3316"/>
    <cellStyle name="百分比 2 3 2 3" xfId="3317"/>
    <cellStyle name="百分比 2 3 3" xfId="3318"/>
    <cellStyle name="百分比 2 3 3 2" xfId="3319"/>
    <cellStyle name="百分比 2 3 4" xfId="3320"/>
    <cellStyle name="强调文字颜色 3 5 2 2" xfId="3321"/>
    <cellStyle name="常规 3 2 3 3 2" xfId="3322"/>
    <cellStyle name="百分比 2 4" xfId="3323"/>
    <cellStyle name="差 2 4 2" xfId="3324"/>
    <cellStyle name="百分比 2 4 2" xfId="3325"/>
    <cellStyle name="百分比 2 4 2 2" xfId="3326"/>
    <cellStyle name="百分比 2 5" xfId="3327"/>
    <cellStyle name="百分比 2 5 2" xfId="3328"/>
    <cellStyle name="百分比 3" xfId="3329"/>
    <cellStyle name="百分比 3 2" xfId="3330"/>
    <cellStyle name="常规 2 4 2 9" xfId="3331"/>
    <cellStyle name="百分比 3 3 2" xfId="3332"/>
    <cellStyle name="百分比 3 3 2 2" xfId="3333"/>
    <cellStyle name="适中 4 2 2 2" xfId="3334"/>
    <cellStyle name="百分比 3 3 3" xfId="3335"/>
    <cellStyle name="百分比 3 4" xfId="3336"/>
    <cellStyle name="百分比 3 4 2" xfId="3337"/>
    <cellStyle name="百分比 3 5" xfId="3338"/>
    <cellStyle name="百分比 4 2" xfId="3339"/>
    <cellStyle name="常规 2 2 6" xfId="3340"/>
    <cellStyle name="百分比 4 2 2" xfId="3341"/>
    <cellStyle name="常规 2 2 6 2" xfId="3342"/>
    <cellStyle name="百分比 4 2 2 2" xfId="3343"/>
    <cellStyle name="千位分隔 3 2 3 4" xfId="3344"/>
    <cellStyle name="常规 2 2 6 2 2" xfId="3345"/>
    <cellStyle name="强调文字颜色 5 3 2 2 3" xfId="3346"/>
    <cellStyle name="百分比 4 2 2 2 2" xfId="3347"/>
    <cellStyle name="小数" xfId="3348"/>
    <cellStyle name="百分比 4 2 2 3" xfId="3349"/>
    <cellStyle name="百分比 4 2 3" xfId="3350"/>
    <cellStyle name="常规 2 2 6 3" xfId="3351"/>
    <cellStyle name="百分比 4 2 3 2" xfId="3352"/>
    <cellStyle name="千位分隔 3 2 4 4" xfId="3353"/>
    <cellStyle name="常规 2 2 6 3 2" xfId="3354"/>
    <cellStyle name="百分比 4 3" xfId="3355"/>
    <cellStyle name="常规 2 2 7" xfId="3356"/>
    <cellStyle name="百分比 4 3 2" xfId="3357"/>
    <cellStyle name="常规 2 2 7 2" xfId="3358"/>
    <cellStyle name="汇总 3" xfId="3359"/>
    <cellStyle name="百分比 4 3 2 2" xfId="3360"/>
    <cellStyle name="常规 2 2 7 2 2" xfId="3361"/>
    <cellStyle name="汇总 3 2" xfId="3362"/>
    <cellStyle name="百分比 4 4" xfId="3363"/>
    <cellStyle name="常规 2 2 8" xfId="3364"/>
    <cellStyle name="常规 2 2 8 2" xfId="3365"/>
    <cellStyle name="百分比 4 4 2" xfId="3366"/>
    <cellStyle name="常规_2002年全省财政基金预算收入计划表_新 2" xfId="3367"/>
    <cellStyle name="强调文字颜色 1 2 3 2" xfId="3368"/>
    <cellStyle name="百分比 5" xfId="3369"/>
    <cellStyle name="标题 5 2 2 3" xfId="3370"/>
    <cellStyle name="百分比 5 2" xfId="3371"/>
    <cellStyle name="强调文字颜色 1 2 3 2 2" xfId="3372"/>
    <cellStyle name="常规 2 3 6" xfId="3373"/>
    <cellStyle name="标题 5 2 2 3 2" xfId="3374"/>
    <cellStyle name="百分比 5 2 2" xfId="3375"/>
    <cellStyle name="强调文字颜色 1 2 3 2 2 2" xfId="3376"/>
    <cellStyle name="常规 2 3 6 2" xfId="3377"/>
    <cellStyle name="百分比 5 2 2 2" xfId="3378"/>
    <cellStyle name="千位分隔 4 2 3 4" xfId="3379"/>
    <cellStyle name="常规 2 3 6 2 2" xfId="3380"/>
    <cellStyle name="强调文字颜色 6 3 2 2 3" xfId="3381"/>
    <cellStyle name="百分比 5 2 2 2 2" xfId="3382"/>
    <cellStyle name="百分比 5 2 3" xfId="3383"/>
    <cellStyle name="常规 2 3 6 3" xfId="3384"/>
    <cellStyle name="百分比 5 2 3 2" xfId="3385"/>
    <cellStyle name="千位分隔 4 2 4 4" xfId="3386"/>
    <cellStyle name="常规 2 3 6 3 2" xfId="3387"/>
    <cellStyle name="常规 4 2 2 8" xfId="3388"/>
    <cellStyle name="标题 5 2 2 4" xfId="3389"/>
    <cellStyle name="百分比 5 3" xfId="3390"/>
    <cellStyle name="强调文字颜色 1 2 3 2 3" xfId="3391"/>
    <cellStyle name="常规 2 3 7" xfId="3392"/>
    <cellStyle name="百分比 5 3 2" xfId="3393"/>
    <cellStyle name="常规 2 3 7 2" xfId="3394"/>
    <cellStyle name="百分比 5 3 2 2" xfId="3395"/>
    <cellStyle name="百分比 5 3 3" xfId="3396"/>
    <cellStyle name="标题 5 2 2 5" xfId="3397"/>
    <cellStyle name="百分比 5 4" xfId="3398"/>
    <cellStyle name="常规 2 3 4 2 2" xfId="3399"/>
    <cellStyle name="常规 2 3 8" xfId="3400"/>
    <cellStyle name="百分比 5 4 2" xfId="3401"/>
    <cellStyle name="常规 2 3 8 2" xfId="3402"/>
    <cellStyle name="百分比 5 5" xfId="3403"/>
    <cellStyle name="常规 2 3 9" xfId="3404"/>
    <cellStyle name="百分比 5 5 2" xfId="3405"/>
    <cellStyle name="常规 2 3 9 2" xfId="3406"/>
    <cellStyle name="注释 4 3 2" xfId="3407"/>
    <cellStyle name="百分比 5 6" xfId="3408"/>
    <cellStyle name="常规 18 2" xfId="3409"/>
    <cellStyle name="常规 23 2" xfId="3410"/>
    <cellStyle name="强调文字颜色 1 2 3 3" xfId="3411"/>
    <cellStyle name="百分比 6" xfId="3412"/>
    <cellStyle name="标题 5 2 3 3" xfId="3413"/>
    <cellStyle name="百分比 6 2" xfId="3414"/>
    <cellStyle name="强调文字颜色 1 2 3 3 2" xfId="3415"/>
    <cellStyle name="常规 2 4 6" xfId="3416"/>
    <cellStyle name="百分比 6 2 2" xfId="3417"/>
    <cellStyle name="常规 2 4 6 2" xfId="3418"/>
    <cellStyle name="百分比 6 2 2 2" xfId="3419"/>
    <cellStyle name="标题 2 4 3" xfId="3420"/>
    <cellStyle name="常规 2 4 6 2 2" xfId="3421"/>
    <cellStyle name="百分比 6 2 2 3" xfId="3422"/>
    <cellStyle name="百分比 6 2 3" xfId="3423"/>
    <cellStyle name="常规 2 4 6 3" xfId="3424"/>
    <cellStyle name="百分比 6 2 3 2" xfId="3425"/>
    <cellStyle name="标题 2 5 3" xfId="3426"/>
    <cellStyle name="常规 2 4 6 3 2" xfId="3427"/>
    <cellStyle name="标题 5 2 3 4" xfId="3428"/>
    <cellStyle name="百分比 6 3" xfId="3429"/>
    <cellStyle name="常规 2 4 7" xfId="3430"/>
    <cellStyle name="百分比 6 3 2" xfId="3431"/>
    <cellStyle name="常规 2 4 7 2" xfId="3432"/>
    <cellStyle name="百分比 6 3 2 2" xfId="3433"/>
    <cellStyle name="标题 3 4 3" xfId="3434"/>
    <cellStyle name="百分比 6 3 3" xfId="3435"/>
    <cellStyle name="百分比 6 4" xfId="3436"/>
    <cellStyle name="常规 2 3 4 3 2" xfId="3437"/>
    <cellStyle name="常规 2 4 8" xfId="3438"/>
    <cellStyle name="百分比 6 4 2" xfId="3439"/>
    <cellStyle name="常规 2 4 8 2" xfId="3440"/>
    <cellStyle name="百分比 6 5" xfId="3441"/>
    <cellStyle name="常规 2 4 9" xfId="3442"/>
    <cellStyle name="强调文字颜色 1 2 3 4" xfId="3443"/>
    <cellStyle name="百分比 7" xfId="3444"/>
    <cellStyle name="百分比 7 2" xfId="3445"/>
    <cellStyle name="常规 2 5 6" xfId="3446"/>
    <cellStyle name="百分比 7 2 2" xfId="3447"/>
    <cellStyle name="百分比 7 2 2 2" xfId="3448"/>
    <cellStyle name="百分比 7 2 2 2 2" xfId="3449"/>
    <cellStyle name="百分比 7 2 2 3" xfId="3450"/>
    <cellStyle name="百分比 7 2 3" xfId="3451"/>
    <cellStyle name="百分比 7 2 3 2" xfId="3452"/>
    <cellStyle name="百分比 7 3" xfId="3453"/>
    <cellStyle name="百分比 7 3 2" xfId="3454"/>
    <cellStyle name="百分比 7 3 2 2" xfId="3455"/>
    <cellStyle name="百分比 7 3 3" xfId="3456"/>
    <cellStyle name="常规 2 3 4 4 2" xfId="3457"/>
    <cellStyle name="百分比 7 4" xfId="3458"/>
    <cellStyle name="常规_2003年预计及2004年预算基金_Book2" xfId="3459"/>
    <cellStyle name="百分比 7 4 2" xfId="3460"/>
    <cellStyle name="百分比 7 5" xfId="3461"/>
    <cellStyle name="强调文字颜色 1 2 3 5" xfId="3462"/>
    <cellStyle name="百分比 8" xfId="3463"/>
    <cellStyle name="标题 1 2 2 2" xfId="3464"/>
    <cellStyle name="标题 1 2 2 2 2" xfId="3465"/>
    <cellStyle name="标题 1 2 2 3" xfId="3466"/>
    <cellStyle name="计算 2 3 2" xfId="3467"/>
    <cellStyle name="标题 1 2 3" xfId="3468"/>
    <cellStyle name="标题 1 2 3 2" xfId="3469"/>
    <cellStyle name="标题 1 2 3 3" xfId="3470"/>
    <cellStyle name="计算 2 4 2" xfId="3471"/>
    <cellStyle name="常规 5 6 4 2" xfId="3472"/>
    <cellStyle name="标题 1 2 3 4" xfId="3473"/>
    <cellStyle name="计算 2 4 3" xfId="3474"/>
    <cellStyle name="标题 1 2 4 2" xfId="3475"/>
    <cellStyle name="强调文字颜色 1 5" xfId="3476"/>
    <cellStyle name="标题 1 3 2 2" xfId="3477"/>
    <cellStyle name="常规 2 2 2 4 5" xfId="3478"/>
    <cellStyle name="强调文字颜色 1 5 2" xfId="3479"/>
    <cellStyle name="标题 1 3 2 2 2" xfId="3480"/>
    <cellStyle name="强调文字颜色 1 6" xfId="3481"/>
    <cellStyle name="标题 1 3 2 3" xfId="3482"/>
    <cellStyle name="计算 3 3 2" xfId="3483"/>
    <cellStyle name="标题 1 3 3" xfId="3484"/>
    <cellStyle name="强调文字颜色 2 5" xfId="3485"/>
    <cellStyle name="标题 1 3 3 2" xfId="3486"/>
    <cellStyle name="标题 1 4" xfId="3487"/>
    <cellStyle name="好_F00DC810C49E00C2E0430A3413167AE0" xfId="3488"/>
    <cellStyle name="标题 1 4 2" xfId="3489"/>
    <cellStyle name="常规 12 2 5" xfId="3490"/>
    <cellStyle name="标题 1 4 3" xfId="3491"/>
    <cellStyle name="常规 2 4 5 2 2" xfId="3492"/>
    <cellStyle name="标题 1 5" xfId="3493"/>
    <cellStyle name="标题 1 5 3" xfId="3494"/>
    <cellStyle name="常规 2 4 5 3 2" xfId="3495"/>
    <cellStyle name="标题 1 6" xfId="3496"/>
    <cellStyle name="常规 4 2 2 2 2 2" xfId="3497"/>
    <cellStyle name="标题 1 6 2" xfId="3498"/>
    <cellStyle name="标题 1 7" xfId="3499"/>
    <cellStyle name="标题 10" xfId="3500"/>
    <cellStyle name="标题 2 2" xfId="3501"/>
    <cellStyle name="标题 2 2 2 2" xfId="3502"/>
    <cellStyle name="输入 3 2 4" xfId="3503"/>
    <cellStyle name="标题 2 2 2 2 2" xfId="3504"/>
    <cellStyle name="差_5.中央部门决算（草案)-1" xfId="3505"/>
    <cellStyle name="标题 2 2 2 3" xfId="3506"/>
    <cellStyle name="标题 2 2 3" xfId="3507"/>
    <cellStyle name="标题 2 2 3 2" xfId="3508"/>
    <cellStyle name="货币 2 6" xfId="3509"/>
    <cellStyle name="标题 2 2 3 3" xfId="3510"/>
    <cellStyle name="货币 2 7" xfId="3511"/>
    <cellStyle name="常规 4 2 2 4 4 2" xfId="3512"/>
    <cellStyle name="标题 2 2 3 4" xfId="3513"/>
    <cellStyle name="货币 2 8" xfId="3514"/>
    <cellStyle name="标题 2 3" xfId="3515"/>
    <cellStyle name="标题 2 3 2 2" xfId="3516"/>
    <cellStyle name="常规 2 3 2 4 5" xfId="3517"/>
    <cellStyle name="标题 2 3 2 2 2" xfId="3518"/>
    <cellStyle name="标题 2 3 2 3" xfId="3519"/>
    <cellStyle name="标题 2 3 3" xfId="3520"/>
    <cellStyle name="标题 2 3 3 2" xfId="3521"/>
    <cellStyle name="标题 2 3 4" xfId="3522"/>
    <cellStyle name="标题 2 4" xfId="3523"/>
    <cellStyle name="标题 2 4 2" xfId="3524"/>
    <cellStyle name="常规 13 2 5" xfId="3525"/>
    <cellStyle name="标题 2 5" xfId="3526"/>
    <cellStyle name="标题 2 6" xfId="3527"/>
    <cellStyle name="常规_2015年总决算报表生成表0519" xfId="3528"/>
    <cellStyle name="常规 4 2 2 2 3 2" xfId="3529"/>
    <cellStyle name="标题 2 6 2" xfId="3530"/>
    <cellStyle name="标题 2 7" xfId="3531"/>
    <cellStyle name="标题 3 2" xfId="3532"/>
    <cellStyle name="标题 3 2 2" xfId="3533"/>
    <cellStyle name="好 5" xfId="3534"/>
    <cellStyle name="标题 3 2 2 2" xfId="3535"/>
    <cellStyle name="常规 57" xfId="3536"/>
    <cellStyle name="常规 62" xfId="3537"/>
    <cellStyle name="好 5 2" xfId="3538"/>
    <cellStyle name="后继超级链接 4" xfId="3539"/>
    <cellStyle name="标题 3 2 2 3" xfId="3540"/>
    <cellStyle name="常规 58" xfId="3541"/>
    <cellStyle name="常规 63" xfId="3542"/>
    <cellStyle name="好 5 3" xfId="3543"/>
    <cellStyle name="后继超级链接 5" xfId="3544"/>
    <cellStyle name="标题 3 2 3" xfId="3545"/>
    <cellStyle name="好 6" xfId="3546"/>
    <cellStyle name="标题 3 2 3 3" xfId="3547"/>
    <cellStyle name="好 6 3" xfId="3548"/>
    <cellStyle name="标题 3 2 3 4" xfId="3549"/>
    <cellStyle name="标题 3 2 4" xfId="3550"/>
    <cellStyle name="好 7" xfId="3551"/>
    <cellStyle name="标题 3 2 4 2" xfId="3552"/>
    <cellStyle name="好 7 2" xfId="3553"/>
    <cellStyle name="标题 3 2 5" xfId="3554"/>
    <cellStyle name="好 8" xfId="3555"/>
    <cellStyle name="标题 3 3" xfId="3556"/>
    <cellStyle name="标题 3 3 2" xfId="3557"/>
    <cellStyle name="标题 3 3 3" xfId="3558"/>
    <cellStyle name="标题 3 3 4" xfId="3559"/>
    <cellStyle name="标题 3 4" xfId="3560"/>
    <cellStyle name="标题 3 4 2" xfId="3561"/>
    <cellStyle name="标题 3 5" xfId="3562"/>
    <cellStyle name="标题 3 5 2" xfId="3563"/>
    <cellStyle name="标题 3 5 3" xfId="3564"/>
    <cellStyle name="烹拳_laroux" xfId="3565"/>
    <cellStyle name="标题 3 6" xfId="3566"/>
    <cellStyle name="常规 4 2 2 2 4 2" xfId="3567"/>
    <cellStyle name="标题 3 6 2" xfId="3568"/>
    <cellStyle name="标题 3 7" xfId="3569"/>
    <cellStyle name="标题 3 8" xfId="3570"/>
    <cellStyle name="千位分隔 3 2" xfId="3571"/>
    <cellStyle name="标题 4 2 2" xfId="3572"/>
    <cellStyle name="千位分隔 3 2 2" xfId="3573"/>
    <cellStyle name="标题 4 2 2 2" xfId="3574"/>
    <cellStyle name="强调文字颜色 3 2 5" xfId="3575"/>
    <cellStyle name="千位分隔 3 2 2 2" xfId="3576"/>
    <cellStyle name="标题 4 2 2 2 2" xfId="3577"/>
    <cellStyle name="千位分隔 3 2 3" xfId="3578"/>
    <cellStyle name="标题 4 2 2 3" xfId="3579"/>
    <cellStyle name="千位分隔 3 3" xfId="3580"/>
    <cellStyle name="标题 4 2 3" xfId="3581"/>
    <cellStyle name="千位分隔 3 3 2" xfId="3582"/>
    <cellStyle name="标题 4 2 3 2" xfId="3583"/>
    <cellStyle name="强调文字颜色 4 2 5" xfId="3584"/>
    <cellStyle name="千位分隔 3 3 2 2" xfId="3585"/>
    <cellStyle name="标题 4 2 3 2 2" xfId="3586"/>
    <cellStyle name="千位分隔 3 3 3" xfId="3587"/>
    <cellStyle name="标题 4 2 3 3" xfId="3588"/>
    <cellStyle name="千位分隔 3 4" xfId="3589"/>
    <cellStyle name="标题 4 2 4" xfId="3590"/>
    <cellStyle name="输出 6" xfId="3591"/>
    <cellStyle name="千位分隔 3 4 2" xfId="3592"/>
    <cellStyle name="标题 4 2 4 2" xfId="3593"/>
    <cellStyle name="千位分隔 3 5" xfId="3594"/>
    <cellStyle name="标题 4 2 5" xfId="3595"/>
    <cellStyle name="标题 4 2_2015财政决算公开" xfId="3596"/>
    <cellStyle name="千位分隔 4" xfId="3597"/>
    <cellStyle name="标题 4 3" xfId="3598"/>
    <cellStyle name="千位分隔 4 2" xfId="3599"/>
    <cellStyle name="标题 4 3 2" xfId="3600"/>
    <cellStyle name="千位分隔 4 2 2" xfId="3601"/>
    <cellStyle name="标题 4 3 2 2" xfId="3602"/>
    <cellStyle name="强调文字颜色 2 3 4" xfId="3603"/>
    <cellStyle name="好 2 2 2 3" xfId="3604"/>
    <cellStyle name="千位分隔 4 2 2 2" xfId="3605"/>
    <cellStyle name="标题 4 3 2 2 2" xfId="3606"/>
    <cellStyle name="常规 4 2 6" xfId="3607"/>
    <cellStyle name="强调文字颜色 1 2 5 2" xfId="3608"/>
    <cellStyle name="千位分隔 4 2 3" xfId="3609"/>
    <cellStyle name="标题 4 3 2 3" xfId="3610"/>
    <cellStyle name="千位分隔 4 3" xfId="3611"/>
    <cellStyle name="标题 4 3 3" xfId="3612"/>
    <cellStyle name="千位分隔 4 3 2" xfId="3613"/>
    <cellStyle name="标题 4 3 3 2" xfId="3614"/>
    <cellStyle name="千位分隔 4 4" xfId="3615"/>
    <cellStyle name="标题 4 3 4" xfId="3616"/>
    <cellStyle name="常规 2 2_2015财政决算公开" xfId="3617"/>
    <cellStyle name="标题 5 2 2" xfId="3618"/>
    <cellStyle name="标题 5 2 2 2" xfId="3619"/>
    <cellStyle name="常规 2 3 5" xfId="3620"/>
    <cellStyle name="标题 5 2 2 2 2" xfId="3621"/>
    <cellStyle name="常规 2 3 5 2" xfId="3622"/>
    <cellStyle name="标题 5 2 2 2 3" xfId="3623"/>
    <cellStyle name="常规 2 3 5 3" xfId="3624"/>
    <cellStyle name="标题 5 2 2 2_2015财政决算公开" xfId="3625"/>
    <cellStyle name="标题 5 2 2_2015财政决算公开" xfId="3626"/>
    <cellStyle name="常规 2 3 3 4 2" xfId="3627"/>
    <cellStyle name="标题 5 2 3" xfId="3628"/>
    <cellStyle name="标题 5 2 3 2" xfId="3629"/>
    <cellStyle name="常规 2 4 5" xfId="3630"/>
    <cellStyle name="标题 5 2 3 2 2" xfId="3631"/>
    <cellStyle name="常规 2 4 5 2" xfId="3632"/>
    <cellStyle name="标题 5 2 4" xfId="3633"/>
    <cellStyle name="标题 5 2 5" xfId="3634"/>
    <cellStyle name="标题 5 2 6" xfId="3635"/>
    <cellStyle name="标题 5 3" xfId="3636"/>
    <cellStyle name="标题 5 3 5" xfId="3637"/>
    <cellStyle name="标题 5 3_2015财政决算公开" xfId="3638"/>
    <cellStyle name="链接单元格 6" xfId="3639"/>
    <cellStyle name="标题 5_2015财政决算公开" xfId="3640"/>
    <cellStyle name="标题 6 2" xfId="3641"/>
    <cellStyle name="标题 7" xfId="3642"/>
    <cellStyle name="标题 7 2" xfId="3643"/>
    <cellStyle name="标题 9" xfId="3644"/>
    <cellStyle name="表标题" xfId="3645"/>
    <cellStyle name="超级链接 2 2 2 2" xfId="3646"/>
    <cellStyle name="表标题 2" xfId="3647"/>
    <cellStyle name="常规_内15福建1_新 2" xfId="3648"/>
    <cellStyle name="表标题 2 2" xfId="3649"/>
    <cellStyle name="表标题 2 2 2 2" xfId="3650"/>
    <cellStyle name="表标题 2 2 3" xfId="3651"/>
    <cellStyle name="表标题 2 3" xfId="3652"/>
    <cellStyle name="表标题 2 4" xfId="3653"/>
    <cellStyle name="强调文字颜色 3 2 6" xfId="3654"/>
    <cellStyle name="千位分隔 3 2 2 3" xfId="3655"/>
    <cellStyle name="表标题 3 2" xfId="3656"/>
    <cellStyle name="强调文字颜色 3 2 7" xfId="3657"/>
    <cellStyle name="千位分隔 3 2 2 4" xfId="3658"/>
    <cellStyle name="表标题 3 3" xfId="3659"/>
    <cellStyle name="表标题 4" xfId="3660"/>
    <cellStyle name="千位分隔 3 2 3 3" xfId="3661"/>
    <cellStyle name="表标题 4 2" xfId="3662"/>
    <cellStyle name="差 2" xfId="3663"/>
    <cellStyle name="解释性文本 5" xfId="3664"/>
    <cellStyle name="差 2 2" xfId="3665"/>
    <cellStyle name="解释性文本 5 2" xfId="3666"/>
    <cellStyle name="差 2 4" xfId="3667"/>
    <cellStyle name="差 2 5" xfId="3668"/>
    <cellStyle name="差 2_2015财政决算公开" xfId="3669"/>
    <cellStyle name="差 3" xfId="3670"/>
    <cellStyle name="解释性文本 6" xfId="3671"/>
    <cellStyle name="差 3 3" xfId="3672"/>
    <cellStyle name="差 3 4" xfId="3673"/>
    <cellStyle name="差 3 5" xfId="3674"/>
    <cellStyle name="差 4 2" xfId="3675"/>
    <cellStyle name="差 4 3" xfId="3676"/>
    <cellStyle name="差 4 4" xfId="3677"/>
    <cellStyle name="差 5" xfId="3678"/>
    <cellStyle name="差 5 2" xfId="3679"/>
    <cellStyle name="差 5 2 2" xfId="3680"/>
    <cellStyle name="差 5 2 2 2" xfId="3681"/>
    <cellStyle name="差 5 3" xfId="3682"/>
    <cellStyle name="差 5 3 2" xfId="3683"/>
    <cellStyle name="差 5 4" xfId="3684"/>
    <cellStyle name="差 6" xfId="3685"/>
    <cellStyle name="差 6 2" xfId="3686"/>
    <cellStyle name="差 6 2 2" xfId="3687"/>
    <cellStyle name="差 6 3" xfId="3688"/>
    <cellStyle name="差_出版署2010年度中央部门决算草案" xfId="3689"/>
    <cellStyle name="差_司法部2010年度中央部门决算（草案）报" xfId="3690"/>
    <cellStyle name="常规 10 2" xfId="3691"/>
    <cellStyle name="常规 10 2 2" xfId="3692"/>
    <cellStyle name="常规 10 2 2 3" xfId="3693"/>
    <cellStyle name="常规 10 2 2_2015财政决算公开" xfId="3694"/>
    <cellStyle name="常规 10 2 3 2" xfId="3695"/>
    <cellStyle name="强调文字颜色 1 3 2 2 2" xfId="3696"/>
    <cellStyle name="常规 10 2 4" xfId="3697"/>
    <cellStyle name="常规 10 3 2 2" xfId="3698"/>
    <cellStyle name="常规 10 3 3" xfId="3699"/>
    <cellStyle name="常规 10 4" xfId="3700"/>
    <cellStyle name="货币 2 3 2 2" xfId="3701"/>
    <cellStyle name="常规 10 4 2" xfId="3702"/>
    <cellStyle name="货币 2 3 2 2 2" xfId="3703"/>
    <cellStyle name="常规 10 5" xfId="3704"/>
    <cellStyle name="汇总 3 3 2" xfId="3705"/>
    <cellStyle name="货币 2 3 2 3" xfId="3706"/>
    <cellStyle name="常规 10 6" xfId="3707"/>
    <cellStyle name="货币 2 3 2 4" xfId="3708"/>
    <cellStyle name="警告文本 3 3 2" xfId="3709"/>
    <cellStyle name="常规 10_2015财政决算公开" xfId="3710"/>
    <cellStyle name="常规 2 4 2 2 3 2" xfId="3711"/>
    <cellStyle name="常规 11" xfId="3712"/>
    <cellStyle name="常规 11 2 2 2 2" xfId="3713"/>
    <cellStyle name="常规 11 2 2 3" xfId="3714"/>
    <cellStyle name="货币 4 7 2" xfId="3715"/>
    <cellStyle name="常规 11_报 预算   行政政法处(1)" xfId="3716"/>
    <cellStyle name="常规 12" xfId="3717"/>
    <cellStyle name="好 4 2" xfId="3718"/>
    <cellStyle name="常规 12 2 2 2 2 2" xfId="3719"/>
    <cellStyle name="注释 5 4" xfId="3720"/>
    <cellStyle name="常规 69" xfId="3721"/>
    <cellStyle name="常规 74" xfId="3722"/>
    <cellStyle name="常规 12 2 2 2_2015财政决算公开" xfId="3723"/>
    <cellStyle name="检查单元格 2 3 5" xfId="3724"/>
    <cellStyle name="常规 12 2 2 3" xfId="3725"/>
    <cellStyle name="常规 12 2 2 3 2" xfId="3726"/>
    <cellStyle name="常规 12 2 2 4" xfId="3727"/>
    <cellStyle name="常规 12 2 2 5" xfId="3728"/>
    <cellStyle name="常规 12 2 3 3" xfId="3729"/>
    <cellStyle name="常规 12 2 3_2015财政决算公开" xfId="3730"/>
    <cellStyle name="常规 12 2 4 2" xfId="3731"/>
    <cellStyle name="常规 12 4 2 2" xfId="3732"/>
    <cellStyle name="常规 12 4 3" xfId="3733"/>
    <cellStyle name="常规 12 4_2015财政决算公开" xfId="3734"/>
    <cellStyle name="常规 2 3 2 3 3" xfId="3735"/>
    <cellStyle name="常规 12 7" xfId="3736"/>
    <cellStyle name="货币 2 3 4 5" xfId="3737"/>
    <cellStyle name="强调文字颜色 1 3 2 2" xfId="3738"/>
    <cellStyle name="常规 12_2015财政决算公开" xfId="3739"/>
    <cellStyle name="常规 13" xfId="3740"/>
    <cellStyle name="好 4 3" xfId="3741"/>
    <cellStyle name="注释 3 2 4" xfId="3742"/>
    <cellStyle name="常规 13 2 2 3" xfId="3743"/>
    <cellStyle name="常规 2 2 2 2 3 2 2" xfId="3744"/>
    <cellStyle name="货币 2 2 9 2" xfId="3745"/>
    <cellStyle name="常规 13 2 2_2015财政决算公开" xfId="3746"/>
    <cellStyle name="常规 14 2" xfId="3747"/>
    <cellStyle name="常规 14 2 2" xfId="3748"/>
    <cellStyle name="常规 14 3" xfId="3749"/>
    <cellStyle name="常规 14 3 2" xfId="3750"/>
    <cellStyle name="常规 14 4" xfId="3751"/>
    <cellStyle name="货币 2 3 6 2" xfId="3752"/>
    <cellStyle name="常规 14 4 2" xfId="3753"/>
    <cellStyle name="常规 14_2015财政决算公开" xfId="3754"/>
    <cellStyle name="常规 15_2015财政决算公开" xfId="3755"/>
    <cellStyle name="常规 2 3 2 2 5 2" xfId="3756"/>
    <cellStyle name="常规 16_2015财政决算公开" xfId="3757"/>
    <cellStyle name="注释 4 2 2 2" xfId="3758"/>
    <cellStyle name="常规 17 2 2" xfId="3759"/>
    <cellStyle name="常规 22 2 2" xfId="3760"/>
    <cellStyle name="注释 4 4" xfId="3761"/>
    <cellStyle name="常规 19" xfId="3762"/>
    <cellStyle name="常规 24" xfId="3763"/>
    <cellStyle name="常规 19 2" xfId="3764"/>
    <cellStyle name="常规 24 2" xfId="3765"/>
    <cellStyle name="常规 19 2 2" xfId="3766"/>
    <cellStyle name="常规 24 2 2" xfId="3767"/>
    <cellStyle name="常规 19_2015财政决算公开" xfId="3768"/>
    <cellStyle name="常规 3_收入总表2 2" xfId="3769"/>
    <cellStyle name="常规 2" xfId="3770"/>
    <cellStyle name="强调文字颜色 3 3" xfId="3771"/>
    <cellStyle name="常规 2 10" xfId="3772"/>
    <cellStyle name="常规 2 2 2 6 3" xfId="3773"/>
    <cellStyle name="货币 4 2 4 3 2" xfId="3774"/>
    <cellStyle name="强调文字颜色 3 4" xfId="3775"/>
    <cellStyle name="常规 2 11" xfId="3776"/>
    <cellStyle name="常规 2 2 2 6 4" xfId="3777"/>
    <cellStyle name="常规 2 2 10" xfId="3778"/>
    <cellStyle name="输出 2 3 4" xfId="3779"/>
    <cellStyle name="常规 2 2 2" xfId="3780"/>
    <cellStyle name="常规 2 4 3 5" xfId="3781"/>
    <cellStyle name="常规 2 2 2 10" xfId="3782"/>
    <cellStyle name="常规 2 2 2 2" xfId="3783"/>
    <cellStyle name="常规 2 4 3 5 2" xfId="3784"/>
    <cellStyle name="注释 2 2 4" xfId="3785"/>
    <cellStyle name="常规 2 2 2 2 2 2 2" xfId="3786"/>
    <cellStyle name="常规 2 2 2 2 2 3" xfId="3787"/>
    <cellStyle name="注释 2 3 4" xfId="3788"/>
    <cellStyle name="常规 2 2 2 2 2 3 2" xfId="3789"/>
    <cellStyle name="常规 2 3 2 2 6" xfId="3790"/>
    <cellStyle name="常规 2 2 2 2 2 4 2" xfId="3791"/>
    <cellStyle name="常规 2 2 2 2 2 5" xfId="3792"/>
    <cellStyle name="常规 2 2 2 2 2_2015财政决算公开" xfId="3793"/>
    <cellStyle name="常规 2 2 2 2 3" xfId="3794"/>
    <cellStyle name="常规 2 2 2 2 3 2" xfId="3795"/>
    <cellStyle name="货币 2 2 9" xfId="3796"/>
    <cellStyle name="常规 2 2 2 2 3 3" xfId="3797"/>
    <cellStyle name="常规 2 2 2 2 3 3 2" xfId="3798"/>
    <cellStyle name="常规 2 2 2 2 3 4" xfId="3799"/>
    <cellStyle name="常规 2 2 2 2 4 2" xfId="3800"/>
    <cellStyle name="常规 2 2 2 2 4 2 2" xfId="3801"/>
    <cellStyle name="常规 2 2 2 2 4 3 2" xfId="3802"/>
    <cellStyle name="常规 2 2 2 2 4 4" xfId="3803"/>
    <cellStyle name="常规 2 2 2 2 4 4 2" xfId="3804"/>
    <cellStyle name="常规 2 2 2 2 4 5" xfId="3805"/>
    <cellStyle name="常规 2 2 2 2 6" xfId="3806"/>
    <cellStyle name="常规 2 2 2 2 7" xfId="3807"/>
    <cellStyle name="常规 2 2 2 2 8" xfId="3808"/>
    <cellStyle name="常规 2 2 2 3" xfId="3809"/>
    <cellStyle name="常规 2 2 2 3 2" xfId="3810"/>
    <cellStyle name="常规 2 2 2 3 2 2" xfId="3811"/>
    <cellStyle name="常规 2 2 2 3 3" xfId="3812"/>
    <cellStyle name="常规 2 2 2 3 3 2" xfId="3813"/>
    <cellStyle name="常规 2 2 2 3 4" xfId="3814"/>
    <cellStyle name="货币 4 5 2 2" xfId="3815"/>
    <cellStyle name="常规 2 2 2 3 4 2" xfId="3816"/>
    <cellStyle name="常规 2 2 2 3_2015财政决算公开" xfId="3817"/>
    <cellStyle name="强调文字颜色 1 4" xfId="3818"/>
    <cellStyle name="常规 2 2 2 4 4" xfId="3819"/>
    <cellStyle name="货币 4 5 3 2" xfId="3820"/>
    <cellStyle name="强调文字颜色 1 4 2" xfId="3821"/>
    <cellStyle name="常规 2 2 2 4 4 2" xfId="3822"/>
    <cellStyle name="强调文字颜色 2 2 2" xfId="3823"/>
    <cellStyle name="输出 3 2 2 3" xfId="3824"/>
    <cellStyle name="常规 2 2 2 5 2 2" xfId="3825"/>
    <cellStyle name="强调文字颜色 2 3" xfId="3826"/>
    <cellStyle name="常规 2 2 2 5 3" xfId="3827"/>
    <cellStyle name="货币 4 2 4 2 2" xfId="3828"/>
    <cellStyle name="强调文字颜色 2 4" xfId="3829"/>
    <cellStyle name="常规 2 2 2 5 4" xfId="3830"/>
    <cellStyle name="强调文字颜色 3 2" xfId="3831"/>
    <cellStyle name="千位分隔 2 2 4 2 2" xfId="3832"/>
    <cellStyle name="常规 2 2 2 6 2" xfId="3833"/>
    <cellStyle name="强调文字颜色 3 2 2" xfId="3834"/>
    <cellStyle name="常规 2 2 2 6 2 2" xfId="3835"/>
    <cellStyle name="强调文字颜色 3 3 2" xfId="3836"/>
    <cellStyle name="常规 2 2 2 6 3 2" xfId="3837"/>
    <cellStyle name="强调文字颜色 3 4 2" xfId="3838"/>
    <cellStyle name="常规 2 2 2 6 4 2" xfId="3839"/>
    <cellStyle name="常规 3 2 2 3" xfId="3840"/>
    <cellStyle name="强调文字颜色 3 5" xfId="3841"/>
    <cellStyle name="常规 2 2 2 6 5" xfId="3842"/>
    <cellStyle name="常规 2 2 2 6_2015财政决算公开" xfId="3843"/>
    <cellStyle name="货币 3 4 3" xfId="3844"/>
    <cellStyle name="强调文字颜色 4 2" xfId="3845"/>
    <cellStyle name="千位分隔 2 2 4 3 2" xfId="3846"/>
    <cellStyle name="常规 2 2 2 7 2" xfId="3847"/>
    <cellStyle name="输出 2 3 5" xfId="3848"/>
    <cellStyle name="常规 2 2 3" xfId="3849"/>
    <cellStyle name="常规 2 2 3 4 2 2" xfId="3850"/>
    <cellStyle name="常规 2 4 3 6" xfId="3851"/>
    <cellStyle name="常规 2 2 3 2" xfId="3852"/>
    <cellStyle name="常规 2 2 3 2 2" xfId="3853"/>
    <cellStyle name="常规 2 2 3 2 3" xfId="3854"/>
    <cellStyle name="常规 2 2 3 2 3 2" xfId="3855"/>
    <cellStyle name="常规 2 2 3 2 4 2" xfId="3856"/>
    <cellStyle name="常规 2 2 3 3" xfId="3857"/>
    <cellStyle name="常规 2 2 3 3 2" xfId="3858"/>
    <cellStyle name="常规 2 2 3 3 2 2" xfId="3859"/>
    <cellStyle name="千位分隔 2 3 5 2" xfId="3860"/>
    <cellStyle name="常规 2 3 3 6" xfId="3861"/>
    <cellStyle name="常规 2 2 3 3 3" xfId="3862"/>
    <cellStyle name="常规 2 2 3 3 3 2" xfId="3863"/>
    <cellStyle name="常规 2 3 4 6" xfId="3864"/>
    <cellStyle name="常规 2 2 3 3 4" xfId="3865"/>
    <cellStyle name="货币 4 6 2 2" xfId="3866"/>
    <cellStyle name="常规 2 2 3 4 3" xfId="3867"/>
    <cellStyle name="常规 2 2 3 4 3 2" xfId="3868"/>
    <cellStyle name="常规 2 3 3" xfId="3869"/>
    <cellStyle name="常规 2 4 4 6" xfId="3870"/>
    <cellStyle name="常规 2 2 3 5 2" xfId="3871"/>
    <cellStyle name="常规 2 2 3 6 2" xfId="3872"/>
    <cellStyle name="常规 2 2 3 7" xfId="3873"/>
    <cellStyle name="常规 2 2 4" xfId="3874"/>
    <cellStyle name="常规 2 4 3 7" xfId="3875"/>
    <cellStyle name="常规 2 2 4 2" xfId="3876"/>
    <cellStyle name="常规 2 2 4 2 2" xfId="3877"/>
    <cellStyle name="常规 2 2 4 3" xfId="3878"/>
    <cellStyle name="常规 2 2 4 3 2" xfId="3879"/>
    <cellStyle name="常规 2 2 4 4 2" xfId="3880"/>
    <cellStyle name="常规 2 2 4 5" xfId="3881"/>
    <cellStyle name="常规 2 2 5" xfId="3882"/>
    <cellStyle name="常规 2 2 5 2" xfId="3883"/>
    <cellStyle name="常规 2 2 5 2 2" xfId="3884"/>
    <cellStyle name="常规 2 2 5 3" xfId="3885"/>
    <cellStyle name="常规 2 2 5 3 2" xfId="3886"/>
    <cellStyle name="常规 2 2 5 4" xfId="3887"/>
    <cellStyle name="常规 2 2 5 4 2" xfId="3888"/>
    <cellStyle name="常规 2 2 5 5" xfId="3889"/>
    <cellStyle name="常规 2 2 7 3 2" xfId="3890"/>
    <cellStyle name="汇总 4 2" xfId="3891"/>
    <cellStyle name="常规 2 2 9 2" xfId="3892"/>
    <cellStyle name="常规 2 3 11" xfId="3893"/>
    <cellStyle name="常规 2 3 2" xfId="3894"/>
    <cellStyle name="常规 2 4 4 5" xfId="3895"/>
    <cellStyle name="常规 2 3 2 2" xfId="3896"/>
    <cellStyle name="常规 2 3 2 2 2" xfId="3897"/>
    <cellStyle name="常规 2 3 2 2 2 2" xfId="3898"/>
    <cellStyle name="常规 2 3 2 2 3" xfId="3899"/>
    <cellStyle name="常规 2 3 2 2 3 2" xfId="3900"/>
    <cellStyle name="注释 2 3 2 2" xfId="3901"/>
    <cellStyle name="常规 2 3 2 2 4 2" xfId="3902"/>
    <cellStyle name="常规 2 3 2 2 7" xfId="3903"/>
    <cellStyle name="常规 2 3 2 3" xfId="3904"/>
    <cellStyle name="常规_本级" xfId="3905"/>
    <cellStyle name="常规 2 3 2 3 2" xfId="3906"/>
    <cellStyle name="常规 2 3 2 3 2 2" xfId="3907"/>
    <cellStyle name="注释 2 4 2" xfId="3908"/>
    <cellStyle name="常规 2 3 2 3 4" xfId="3909"/>
    <cellStyle name="常规 2 3 2 4 2 2" xfId="3910"/>
    <cellStyle name="常规 2 3 2 4 3" xfId="3911"/>
    <cellStyle name="常规 2 3 2 4 3 2" xfId="3912"/>
    <cellStyle name="常规 2 3 2 4 4" xfId="3913"/>
    <cellStyle name="常规 2 3 2 4 4 2" xfId="3914"/>
    <cellStyle name="常规 2 3 2 5 2" xfId="3915"/>
    <cellStyle name="千位分隔 2 3 4 2" xfId="3916"/>
    <cellStyle name="常规 2 3 2 6" xfId="3917"/>
    <cellStyle name="常规 2 3 2 6 2" xfId="3918"/>
    <cellStyle name="常规 2 3 2 7" xfId="3919"/>
    <cellStyle name="常规 2 3 2 7 2" xfId="3920"/>
    <cellStyle name="常规 2 3 2 8" xfId="3921"/>
    <cellStyle name="常规 2 3 3 2 2" xfId="3922"/>
    <cellStyle name="常规 2 3 3 3" xfId="3923"/>
    <cellStyle name="常规 2 3 3 3 2" xfId="3924"/>
    <cellStyle name="常规 2 3 3 5" xfId="3925"/>
    <cellStyle name="常规 2 3 3 5 2" xfId="3926"/>
    <cellStyle name="常规 2 3 3 7" xfId="3927"/>
    <cellStyle name="常规 2 3 4" xfId="3928"/>
    <cellStyle name="常规 2 3 4 2" xfId="3929"/>
    <cellStyle name="常规 2 3 4 3" xfId="3930"/>
    <cellStyle name="常规 2 3 4 4" xfId="3931"/>
    <cellStyle name="常规 2 3 4 5" xfId="3932"/>
    <cellStyle name="常规 2 3 5 4" xfId="3933"/>
    <cellStyle name="常规 2 4" xfId="3934"/>
    <cellStyle name="常规 2 4 10 2" xfId="3935"/>
    <cellStyle name="常规 2 4 11" xfId="3936"/>
    <cellStyle name="常规 2 4 2" xfId="3937"/>
    <cellStyle name="常规 2 4 2 2" xfId="3938"/>
    <cellStyle name="常规 2 4 2 2 2" xfId="3939"/>
    <cellStyle name="常规 2 4 2 2 2 2" xfId="3940"/>
    <cellStyle name="常规 2 4 2 2 3" xfId="3941"/>
    <cellStyle name="常规 2 4 2 2 4" xfId="3942"/>
    <cellStyle name="常规 2 4 2 2 5 2" xfId="3943"/>
    <cellStyle name="常规 2 4 2 2 6" xfId="3944"/>
    <cellStyle name="常规 2 4 2 2 7" xfId="3945"/>
    <cellStyle name="常规 2 4 2 3" xfId="3946"/>
    <cellStyle name="常规 2 4 2 3 2 2" xfId="3947"/>
    <cellStyle name="输出 2 2 2 2 2" xfId="3948"/>
    <cellStyle name="常规 7 2 3 3" xfId="3949"/>
    <cellStyle name="常规 2 4 2 3 3 2" xfId="3950"/>
    <cellStyle name="常规 2 4 2 3 4" xfId="3951"/>
    <cellStyle name="常规 2 4 2 3 5" xfId="3952"/>
    <cellStyle name="常规 2 4 2 6" xfId="3953"/>
    <cellStyle name="常规 2 4 2 7" xfId="3954"/>
    <cellStyle name="常规 2 4 3 2 2" xfId="3955"/>
    <cellStyle name="常规 2 4 3 3" xfId="3956"/>
    <cellStyle name="常规 2 4 3 3 2" xfId="3957"/>
    <cellStyle name="常规 2 4 3 4 2" xfId="3958"/>
    <cellStyle name="常规 2 4 4 2" xfId="3959"/>
    <cellStyle name="常规 2 4 4 2 2" xfId="3960"/>
    <cellStyle name="常规 2 4 4 3" xfId="3961"/>
    <cellStyle name="常规 2 4 4 3 2" xfId="3962"/>
    <cellStyle name="常规 2 4 4 4" xfId="3963"/>
    <cellStyle name="常规 2 4 4 4 2" xfId="3964"/>
    <cellStyle name="常规 2 4 5 3" xfId="3965"/>
    <cellStyle name="常规 2 4 5 4" xfId="3966"/>
    <cellStyle name="小数 5" xfId="3967"/>
    <cellStyle name="常规 2 5 2 3" xfId="3968"/>
    <cellStyle name="检查单元格 7" xfId="3969"/>
    <cellStyle name="常规 2 5 2 5" xfId="3970"/>
    <cellStyle name="检查单元格 9" xfId="3971"/>
    <cellStyle name="常规 2 5 3 2" xfId="3972"/>
    <cellStyle name="常规 2 5 3 3" xfId="3973"/>
    <cellStyle name="常规 2 5 4 2" xfId="3974"/>
    <cellStyle name="常规 2 5 4 3" xfId="3975"/>
    <cellStyle name="常规 2 6" xfId="3976"/>
    <cellStyle name="常规 2 6 2" xfId="3977"/>
    <cellStyle name="常规 2 6 2 2" xfId="3978"/>
    <cellStyle name="常规 2 6 4" xfId="3979"/>
    <cellStyle name="货币 2 2 3 3 2" xfId="3980"/>
    <cellStyle name="常规 2 7" xfId="3981"/>
    <cellStyle name="常规 2 7 3" xfId="3982"/>
    <cellStyle name="输入 2" xfId="3983"/>
    <cellStyle name="常规 2 8" xfId="3984"/>
    <cellStyle name="输入 2 2" xfId="3985"/>
    <cellStyle name="常规 2 8 2" xfId="3986"/>
    <cellStyle name="常规 27 2 2" xfId="3987"/>
    <cellStyle name="常规 27 3" xfId="3988"/>
    <cellStyle name="常规 29" xfId="3989"/>
    <cellStyle name="常规 34" xfId="3990"/>
    <cellStyle name="常规 29 2" xfId="3991"/>
    <cellStyle name="注释 10" xfId="3992"/>
    <cellStyle name="输出 4 2" xfId="3993"/>
    <cellStyle name="常规 3" xfId="3994"/>
    <cellStyle name="常规 3 10" xfId="3995"/>
    <cellStyle name="常规 3 11" xfId="3996"/>
    <cellStyle name="输出 4 2 2" xfId="3997"/>
    <cellStyle name="常规 3 2" xfId="3998"/>
    <cellStyle name="常规 3 2 2 2" xfId="3999"/>
    <cellStyle name="常规 3 2 2 2 2" xfId="4000"/>
    <cellStyle name="强调文字颜色 3 4 2 2" xfId="4001"/>
    <cellStyle name="常规 3 2 2 3 2" xfId="4002"/>
    <cellStyle name="千位分隔 3 2 4 2" xfId="4003"/>
    <cellStyle name="常规 3 2 2 6" xfId="4004"/>
    <cellStyle name="千位分隔 3 2 4 2 2" xfId="4005"/>
    <cellStyle name="常规 3 2 2 6 2" xfId="4006"/>
    <cellStyle name="常规 3 2 3 2" xfId="4007"/>
    <cellStyle name="强调文字颜色 3 5 2" xfId="4008"/>
    <cellStyle name="常规 3 2 3 3" xfId="4009"/>
    <cellStyle name="常规 3 2 4" xfId="4010"/>
    <cellStyle name="强调文字颜色 3 6 2" xfId="4011"/>
    <cellStyle name="常规 3 2 4 3" xfId="4012"/>
    <cellStyle name="强调文字颜色 3 6 2 2" xfId="4013"/>
    <cellStyle name="常规 3 2 4 3 2" xfId="4014"/>
    <cellStyle name="强调文字颜色 3 6 3" xfId="4015"/>
    <cellStyle name="常规 3 2 4 4" xfId="4016"/>
    <cellStyle name="常规 3 2 4 4 2" xfId="4017"/>
    <cellStyle name="输出 4 2 3" xfId="4018"/>
    <cellStyle name="常规 3 3" xfId="4019"/>
    <cellStyle name="常规 3 3 2" xfId="4020"/>
    <cellStyle name="常规 3 3 3" xfId="4021"/>
    <cellStyle name="常规 3 3 4" xfId="4022"/>
    <cellStyle name="好 3 2 2 2" xfId="4023"/>
    <cellStyle name="常规 3 4 2 2" xfId="4024"/>
    <cellStyle name="汇总 2 3 4" xfId="4025"/>
    <cellStyle name="货币 2 2 2 5" xfId="4026"/>
    <cellStyle name="常规 3 4 3 2" xfId="4027"/>
    <cellStyle name="货币 2 2 3 5" xfId="4028"/>
    <cellStyle name="常规 3 4 4" xfId="4029"/>
    <cellStyle name="好 3 2 3 2" xfId="4030"/>
    <cellStyle name="常规 3 5" xfId="4031"/>
    <cellStyle name="常规 3 5 3" xfId="4032"/>
    <cellStyle name="常规 3 5 3 2" xfId="4033"/>
    <cellStyle name="常规 3 5 4" xfId="4034"/>
    <cellStyle name="货币 2 2 4 2 2" xfId="4035"/>
    <cellStyle name="常规 3 6 2 2" xfId="4036"/>
    <cellStyle name="常规 3 6 3" xfId="4037"/>
    <cellStyle name="常规 3 6 3 2" xfId="4038"/>
    <cellStyle name="常规 3 6 4" xfId="4039"/>
    <cellStyle name="货币 2 2 4 3 2" xfId="4040"/>
    <cellStyle name="常规 3 6 5" xfId="4041"/>
    <cellStyle name="常规 3 7" xfId="4042"/>
    <cellStyle name="常规 3 7 2" xfId="4043"/>
    <cellStyle name="常规 3 7 2 2" xfId="4044"/>
    <cellStyle name="常规 3 7 3 2" xfId="4045"/>
    <cellStyle name="常规 3 7 4" xfId="4046"/>
    <cellStyle name="货币 2 2 4 4 2" xfId="4047"/>
    <cellStyle name="常规 3 8" xfId="4048"/>
    <cellStyle name="强调文字颜色 2 3 3 2" xfId="4049"/>
    <cellStyle name="好 2 2 2 2 2" xfId="4050"/>
    <cellStyle name="常规 3 8 2" xfId="4051"/>
    <cellStyle name="常规 3 9 2" xfId="4052"/>
    <cellStyle name="常规 3_收入总表2" xfId="4053"/>
    <cellStyle name="输出 4 3" xfId="4054"/>
    <cellStyle name="常规 4" xfId="4055"/>
    <cellStyle name="输出 4 3 2" xfId="4056"/>
    <cellStyle name="常规 4 2" xfId="4057"/>
    <cellStyle name="常规 4 2 10" xfId="4058"/>
    <cellStyle name="常规 4 2 11" xfId="4059"/>
    <cellStyle name="常规 4 2 2" xfId="4060"/>
    <cellStyle name="常规 4 4" xfId="4061"/>
    <cellStyle name="常规 4 2 2 2" xfId="4062"/>
    <cellStyle name="常规 4 4 2" xfId="4063"/>
    <cellStyle name="常规 6 4" xfId="4064"/>
    <cellStyle name="常规 4 2 2 2 2" xfId="4065"/>
    <cellStyle name="常规 6 4 2" xfId="4066"/>
    <cellStyle name="货币 3 2 2 5" xfId="4067"/>
    <cellStyle name="常规 4 2 2 2 3" xfId="4068"/>
    <cellStyle name="常规 6 4 3" xfId="4069"/>
    <cellStyle name="常规 4 2 2 2 5" xfId="4070"/>
    <cellStyle name="千位分隔 4 4 4 2" xfId="4071"/>
    <cellStyle name="常规 4 2 2 2 6" xfId="4072"/>
    <cellStyle name="常规 4 2 2 3 2" xfId="4073"/>
    <cellStyle name="警告文本 2" xfId="4074"/>
    <cellStyle name="霓付 [0]_laroux" xfId="4075"/>
    <cellStyle name="常规 4 2 2 3 3" xfId="4076"/>
    <cellStyle name="警告文本 3" xfId="4077"/>
    <cellStyle name="常规 4 2 2 3 3 2" xfId="4078"/>
    <cellStyle name="警告文本 3 2" xfId="4079"/>
    <cellStyle name="常规 4 2 2 3 4" xfId="4080"/>
    <cellStyle name="警告文本 4" xfId="4081"/>
    <cellStyle name="常规 4 2 2 4 3 2" xfId="4082"/>
    <cellStyle name="常规 4 2 2 4 4" xfId="4083"/>
    <cellStyle name="常规 4 2 2 4 5" xfId="4084"/>
    <cellStyle name="千位分隔 4 2 4 2 2" xfId="4085"/>
    <cellStyle name="常规 4 2 2 6 2" xfId="4086"/>
    <cellStyle name="适中 6" xfId="4087"/>
    <cellStyle name="千位分隔 4 2 4 3 2" xfId="4088"/>
    <cellStyle name="常规 4 2 2 7 2" xfId="4089"/>
    <cellStyle name="常规 4 2 3" xfId="4090"/>
    <cellStyle name="常规 4 5" xfId="4091"/>
    <cellStyle name="常规 4 2 3 2" xfId="4092"/>
    <cellStyle name="常规 4 5 2" xfId="4093"/>
    <cellStyle name="常规 7 4" xfId="4094"/>
    <cellStyle name="常规 7 5" xfId="4095"/>
    <cellStyle name="常规 4 5 3" xfId="4096"/>
    <cellStyle name="常规 4 2 3 3" xfId="4097"/>
    <cellStyle name="常规 4 6" xfId="4098"/>
    <cellStyle name="常规 4 2 4" xfId="4099"/>
    <cellStyle name="常规 8 5" xfId="4100"/>
    <cellStyle name="常规 4 6 3" xfId="4101"/>
    <cellStyle name="常规 4 2 4 3" xfId="4102"/>
    <cellStyle name="常规 4 2 4 3 2" xfId="4103"/>
    <cellStyle name="常规 4 2 4 4 2" xfId="4104"/>
    <cellStyle name="常规 4 2 4 5" xfId="4105"/>
    <cellStyle name="常规 4 7" xfId="4106"/>
    <cellStyle name="常规 4 2 5" xfId="4107"/>
    <cellStyle name="常规 4 2 8" xfId="4108"/>
    <cellStyle name="千位分隔 4 2 2 4" xfId="4109"/>
    <cellStyle name="常规 4 3" xfId="4110"/>
    <cellStyle name="常规 5 4 2" xfId="4111"/>
    <cellStyle name="常规 4 3 2 2" xfId="4112"/>
    <cellStyle name="常规 5 4 3" xfId="4113"/>
    <cellStyle name="常规 4 3 2 3" xfId="4114"/>
    <cellStyle name="常规 5 5" xfId="4115"/>
    <cellStyle name="常规 4 3 3" xfId="4116"/>
    <cellStyle name="常规 5 5 2" xfId="4117"/>
    <cellStyle name="常规 4 3 3 2" xfId="4118"/>
    <cellStyle name="常规 50 2" xfId="4119"/>
    <cellStyle name="常规 45 2" xfId="4120"/>
    <cellStyle name="常规 51" xfId="4121"/>
    <cellStyle name="常规 46" xfId="4122"/>
    <cellStyle name="常规 52" xfId="4123"/>
    <cellStyle name="常规 47" xfId="4124"/>
    <cellStyle name="常规 48 2" xfId="4125"/>
    <cellStyle name="常规 49 2" xfId="4126"/>
    <cellStyle name="常规 5" xfId="4127"/>
    <cellStyle name="输出 4 4" xfId="4128"/>
    <cellStyle name="常规 5 10" xfId="4129"/>
    <cellStyle name="常规 5 2" xfId="4130"/>
    <cellStyle name="常规 5 2 2" xfId="4131"/>
    <cellStyle name="常规 5 2 2 2" xfId="4132"/>
    <cellStyle name="常规 5 2 2 3" xfId="4133"/>
    <cellStyle name="常规 5 2 3" xfId="4134"/>
    <cellStyle name="常规 5 2 3 2" xfId="4135"/>
    <cellStyle name="常规 5 2 3 3" xfId="4136"/>
    <cellStyle name="常规 5 2 3 5" xfId="4137"/>
    <cellStyle name="常规 5 2 4" xfId="4138"/>
    <cellStyle name="常规 5 2 4 2" xfId="4139"/>
    <cellStyle name="常规 5 2 4 3" xfId="4140"/>
    <cellStyle name="常规 5 2 4 3 2" xfId="4141"/>
    <cellStyle name="检查单元格 2 2" xfId="4142"/>
    <cellStyle name="常规 5 2 4 4 2" xfId="4143"/>
    <cellStyle name="检查单元格 3" xfId="4144"/>
    <cellStyle name="强调文字颜色 5 3 2 3 2" xfId="4145"/>
    <cellStyle name="常规 5 2 4 5" xfId="4146"/>
    <cellStyle name="常规 5 2 5" xfId="4147"/>
    <cellStyle name="常规 5 2 5 2" xfId="4148"/>
    <cellStyle name="常规 5 2 6" xfId="4149"/>
    <cellStyle name="千位分隔 4 3 2 2" xfId="4150"/>
    <cellStyle name="常规 5 2 6 2" xfId="4151"/>
    <cellStyle name="常规 5 2 7" xfId="4152"/>
    <cellStyle name="常规 5 2 7 2" xfId="4153"/>
    <cellStyle name="常规 5 2 8" xfId="4154"/>
    <cellStyle name="常规 5 3" xfId="4155"/>
    <cellStyle name="常规 5 3 2" xfId="4156"/>
    <cellStyle name="常规 5 3 2 2" xfId="4157"/>
    <cellStyle name="常规 5 3 3" xfId="4158"/>
    <cellStyle name="常规 5 3 3 2" xfId="4159"/>
    <cellStyle name="货币 4 2 2 5" xfId="4160"/>
    <cellStyle name="常规 5 4 2 2" xfId="4161"/>
    <cellStyle name="常规 5 4 3 2" xfId="4162"/>
    <cellStyle name="常规 5 4 6" xfId="4163"/>
    <cellStyle name="千位分隔 4 3 4 2" xfId="4164"/>
    <cellStyle name="常规 5 5 3" xfId="4165"/>
    <cellStyle name="常规 5 5 3 2" xfId="4166"/>
    <cellStyle name="货币 2 2 6 3 2" xfId="4167"/>
    <cellStyle name="常规 5 6 4" xfId="4168"/>
    <cellStyle name="常规 5 6 5" xfId="4169"/>
    <cellStyle name="好_全国友协2010年度中央部门决算（草案）" xfId="4170"/>
    <cellStyle name="常规 5 8 2" xfId="4171"/>
    <cellStyle name="千位分隔 4 2 3 2 2" xfId="4172"/>
    <cellStyle name="常规 5 9 2" xfId="4173"/>
    <cellStyle name="千位分隔 4 2 3 3 2" xfId="4174"/>
    <cellStyle name="后继超级链接 2" xfId="4175"/>
    <cellStyle name="常规 60" xfId="4176"/>
    <cellStyle name="常规 55" xfId="4177"/>
    <cellStyle name="后继超级链接 3" xfId="4178"/>
    <cellStyle name="常规 61" xfId="4179"/>
    <cellStyle name="常规 56" xfId="4180"/>
    <cellStyle name="好 5 4" xfId="4181"/>
    <cellStyle name="常规 64" xfId="4182"/>
    <cellStyle name="常规 59" xfId="4183"/>
    <cellStyle name="常规 6" xfId="4184"/>
    <cellStyle name="常规 6 2" xfId="4185"/>
    <cellStyle name="常规 6 2 2" xfId="4186"/>
    <cellStyle name="常规 6 2 2 2" xfId="4187"/>
    <cellStyle name="常规 6 2 2 2 2" xfId="4188"/>
    <cellStyle name="千位分隔 4 4 4" xfId="4189"/>
    <cellStyle name="常规 6 2 2 3" xfId="4190"/>
    <cellStyle name="常规 6 2 3" xfId="4191"/>
    <cellStyle name="常规 6 2 3 2" xfId="4192"/>
    <cellStyle name="常规 6 2 3 3" xfId="4193"/>
    <cellStyle name="常规 6 2 4" xfId="4194"/>
    <cellStyle name="常规 6 2 5" xfId="4195"/>
    <cellStyle name="常规 6 3" xfId="4196"/>
    <cellStyle name="常规 6 3 2" xfId="4197"/>
    <cellStyle name="常规 6 3 2 2" xfId="4198"/>
    <cellStyle name="常规 7" xfId="4199"/>
    <cellStyle name="常规 7 2" xfId="4200"/>
    <cellStyle name="常规 79" xfId="4201"/>
    <cellStyle name="常规 8" xfId="4202"/>
    <cellStyle name="链接单元格 7" xfId="4203"/>
    <cellStyle name="常规 8 2" xfId="4204"/>
    <cellStyle name="常规 8 2 2 3" xfId="4205"/>
    <cellStyle name="货币 2 7 4 2" xfId="4206"/>
    <cellStyle name="常规 8 2 3 2" xfId="4207"/>
    <cellStyle name="货币 2 7 5" xfId="4208"/>
    <cellStyle name="常规 8 2 4" xfId="4209"/>
    <cellStyle name="常规 8 2 5" xfId="4210"/>
    <cellStyle name="计算 3 4" xfId="4211"/>
    <cellStyle name="常规 8 3 2 2" xfId="4212"/>
    <cellStyle name="常规 9" xfId="4213"/>
    <cellStyle name="常规_2002年全省财政基金预算收入计划表 2 2 2" xfId="4214"/>
    <cellStyle name="常规_2006年预算表" xfId="4215"/>
    <cellStyle name="常规_2007年云南省向人大报送政府收支预算表格式编制过程表" xfId="4216"/>
    <cellStyle name="强调文字颜色 6 3 3 2 2" xfId="4217"/>
    <cellStyle name="常规_B12福建省6月决算 2" xfId="4218"/>
    <cellStyle name="常规_省级基金表样 2" xfId="4219"/>
    <cellStyle name="强调文字颜色 5 2 4 3" xfId="4220"/>
    <cellStyle name="超级链接 2" xfId="4221"/>
    <cellStyle name="超级链接 2 2" xfId="4222"/>
    <cellStyle name="超级链接 2 2 2" xfId="4223"/>
    <cellStyle name="超级链接 2 2 3" xfId="4224"/>
    <cellStyle name="超级链接 2 3" xfId="4225"/>
    <cellStyle name="超级链接 2 3 2" xfId="4226"/>
    <cellStyle name="超级链接 3" xfId="4227"/>
    <cellStyle name="超级链接 3 2" xfId="4228"/>
    <cellStyle name="超级链接 3 2 2" xfId="4229"/>
    <cellStyle name="超级链接 3 3" xfId="4230"/>
    <cellStyle name="好 2 2" xfId="4231"/>
    <cellStyle name="好 2 2 2" xfId="4232"/>
    <cellStyle name="好 2 2 3" xfId="4233"/>
    <cellStyle name="好 2 2 3 2" xfId="4234"/>
    <cellStyle name="强调文字颜色 2 4 3" xfId="4235"/>
    <cellStyle name="好 2 2 4" xfId="4236"/>
    <cellStyle name="好 3" xfId="4237"/>
    <cellStyle name="好 3 2" xfId="4238"/>
    <cellStyle name="好 3 2 2" xfId="4239"/>
    <cellStyle name="好 3 2 3" xfId="4240"/>
    <cellStyle name="链接单元格 2 3 2" xfId="4241"/>
    <cellStyle name="货币 2 2 4 2" xfId="4242"/>
    <cellStyle name="好 3 2 4" xfId="4243"/>
    <cellStyle name="好_5.中央部门决算（草案)-1" xfId="4244"/>
    <cellStyle name="后继超级链接 2 2" xfId="4245"/>
    <cellStyle name="后继超级链接 2 2 2" xfId="4246"/>
    <cellStyle name="后继超级链接 2 2 2 2" xfId="4247"/>
    <cellStyle name="后继超级链接 2 2 3" xfId="4248"/>
    <cellStyle name="后继超级链接 2 3 2" xfId="4249"/>
    <cellStyle name="货币 2 4 2 2" xfId="4250"/>
    <cellStyle name="后继超级链接 2 4" xfId="4251"/>
    <cellStyle name="汇总 2" xfId="4252"/>
    <cellStyle name="汇总 2 2" xfId="4253"/>
    <cellStyle name="汇总 2 2 2" xfId="4254"/>
    <cellStyle name="汇总 2 3" xfId="4255"/>
    <cellStyle name="货币 2 2 2 3" xfId="4256"/>
    <cellStyle name="汇总 2 3 2" xfId="4257"/>
    <cellStyle name="警告文本 2 3 2" xfId="4258"/>
    <cellStyle name="货币 2 2 2 4" xfId="4259"/>
    <cellStyle name="汇总 2 3 3" xfId="4260"/>
    <cellStyle name="汇总 3 2 2" xfId="4261"/>
    <cellStyle name="警告文本 3 2 2" xfId="4262"/>
    <cellStyle name="汇总 3 2 3" xfId="4263"/>
    <cellStyle name="汇总 3 3" xfId="4264"/>
    <cellStyle name="汇总 4 2 2" xfId="4265"/>
    <cellStyle name="货币 2 10" xfId="4266"/>
    <cellStyle name="货币 2 2" xfId="4267"/>
    <cellStyle name="货币 2 2 2 2" xfId="4268"/>
    <cellStyle name="货币 2 2 2 2 2" xfId="4269"/>
    <cellStyle name="货币 2 2 2 2 2 2" xfId="4270"/>
    <cellStyle name="货币 2 2 2 2 3" xfId="4271"/>
    <cellStyle name="货币 2 2 2 2 3 2" xfId="4272"/>
    <cellStyle name="货币 2 2 2 2 4" xfId="4273"/>
    <cellStyle name="货币 2 2 2 2 4 2" xfId="4274"/>
    <cellStyle name="货币 2 2 2 2 5" xfId="4275"/>
    <cellStyle name="货币 2 2 2 3 2 2" xfId="4276"/>
    <cellStyle name="货币 2 2 2 3 3" xfId="4277"/>
    <cellStyle name="货币 2 2 2 3 3 2" xfId="4278"/>
    <cellStyle name="货币 2 2 2 3 4" xfId="4279"/>
    <cellStyle name="货币 2 2 2 4 2" xfId="4280"/>
    <cellStyle name="货币 2 2 2 4 3" xfId="4281"/>
    <cellStyle name="货币 2 2 2 4 3 2" xfId="4282"/>
    <cellStyle name="货币 2 2 2 4 4 2" xfId="4283"/>
    <cellStyle name="货币 2 2 2 5 2" xfId="4284"/>
    <cellStyle name="货币 2 2 2 6" xfId="4285"/>
    <cellStyle name="货币 2 2 2 6 2" xfId="4286"/>
    <cellStyle name="链接单元格 2 2" xfId="4287"/>
    <cellStyle name="货币 2 2 3" xfId="4288"/>
    <cellStyle name="链接单元格 2 2 2" xfId="4289"/>
    <cellStyle name="货币 2 2 3 2" xfId="4290"/>
    <cellStyle name="货币 2 2 3 4 2" xfId="4291"/>
    <cellStyle name="链接单元格 2 3" xfId="4292"/>
    <cellStyle name="货币 2 2 4" xfId="4293"/>
    <cellStyle name="货币 2 2 4 3" xfId="4294"/>
    <cellStyle name="货币 2 2 4 5" xfId="4295"/>
    <cellStyle name="链接单元格 2 4" xfId="4296"/>
    <cellStyle name="货币 2 2 5" xfId="4297"/>
    <cellStyle name="货币 2 2 6" xfId="4298"/>
    <cellStyle name="货币 2 2 6 4" xfId="4299"/>
    <cellStyle name="货币 2 2 6 4 2" xfId="4300"/>
    <cellStyle name="货币 2 2 8" xfId="4301"/>
    <cellStyle name="货币 2 3 2" xfId="4302"/>
    <cellStyle name="货币 2 3 2 4 2" xfId="4303"/>
    <cellStyle name="链接单元格 3 3" xfId="4304"/>
    <cellStyle name="货币 2 3 4" xfId="4305"/>
    <cellStyle name="链接单元格 3 4" xfId="4306"/>
    <cellStyle name="货币 2 3 5" xfId="4307"/>
    <cellStyle name="货币 2 3 7" xfId="4308"/>
    <cellStyle name="货币 2 3 8" xfId="4309"/>
    <cellStyle name="货币 2 4" xfId="4310"/>
    <cellStyle name="货币 2 4 2" xfId="4311"/>
    <cellStyle name="链接单元格 4 2" xfId="4312"/>
    <cellStyle name="货币 2 4 3" xfId="4313"/>
    <cellStyle name="链接单元格 4 3" xfId="4314"/>
    <cellStyle name="货币 2 4 4" xfId="4315"/>
    <cellStyle name="货币 2 4 5" xfId="4316"/>
    <cellStyle name="货币 2 5" xfId="4317"/>
    <cellStyle name="货币 2 5 2" xfId="4318"/>
    <cellStyle name="货币 2 5 2 2" xfId="4319"/>
    <cellStyle name="链接单元格 5 2" xfId="4320"/>
    <cellStyle name="着色 4" xfId="4321"/>
    <cellStyle name="货币 2 5 3" xfId="4322"/>
    <cellStyle name="链接单元格 5 3" xfId="4323"/>
    <cellStyle name="着色 5" xfId="4324"/>
    <cellStyle name="货币 2 5 4" xfId="4325"/>
    <cellStyle name="货币 2 5 4 2" xfId="4326"/>
    <cellStyle name="货币 2 5 5" xfId="4327"/>
    <cellStyle name="货币 2 6 2 2" xfId="4328"/>
    <cellStyle name="货币 2 6 3 2" xfId="4329"/>
    <cellStyle name="货币 2 6 4" xfId="4330"/>
    <cellStyle name="计算 2 3 2 2 2" xfId="4331"/>
    <cellStyle name="货币 2 9" xfId="4332"/>
    <cellStyle name="检查单元格 4 3" xfId="4333"/>
    <cellStyle name="小数 2 3" xfId="4334"/>
    <cellStyle name="货币 3 10" xfId="4335"/>
    <cellStyle name="货币 3 2" xfId="4336"/>
    <cellStyle name="货币 3 2 2" xfId="4337"/>
    <cellStyle name="输入 2 5" xfId="4338"/>
    <cellStyle name="货币 3 2 2 2" xfId="4339"/>
    <cellStyle name="货币 3 2 2 2 2" xfId="4340"/>
    <cellStyle name="货币 3 2 2 3" xfId="4341"/>
    <cellStyle name="货币 3 2 2 3 2" xfId="4342"/>
    <cellStyle name="货币 3 2 2 4" xfId="4343"/>
    <cellStyle name="货币 3 2 2 4 2" xfId="4344"/>
    <cellStyle name="货币 3 2 3" xfId="4345"/>
    <cellStyle name="货币 3 2 3 2" xfId="4346"/>
    <cellStyle name="货币 3 2 3 2 2" xfId="4347"/>
    <cellStyle name="货币 3 2 3 4" xfId="4348"/>
    <cellStyle name="货币 3 2 4" xfId="4349"/>
    <cellStyle name="货币 3 2 4 2" xfId="4350"/>
    <cellStyle name="货币 3 2 4 2 2" xfId="4351"/>
    <cellStyle name="货币 3 2 4 3" xfId="4352"/>
    <cellStyle name="货币 3 2 4 4" xfId="4353"/>
    <cellStyle name="货币 3 2 5 2" xfId="4354"/>
    <cellStyle name="货币 3 2 6" xfId="4355"/>
    <cellStyle name="货币 3 2 6 2" xfId="4356"/>
    <cellStyle name="货币 3 3" xfId="4357"/>
    <cellStyle name="货币 3 3 2" xfId="4358"/>
    <cellStyle name="输入 3 5" xfId="4359"/>
    <cellStyle name="货币 3 3 2 2" xfId="4360"/>
    <cellStyle name="货币 3 3 3" xfId="4361"/>
    <cellStyle name="货币 3 3 3 2" xfId="4362"/>
    <cellStyle name="货币 3 3 4" xfId="4363"/>
    <cellStyle name="货币 3 3 5" xfId="4364"/>
    <cellStyle name="货币 3 4" xfId="4365"/>
    <cellStyle name="货币 3 4 4" xfId="4366"/>
    <cellStyle name="货币 3 4 4 2" xfId="4367"/>
    <cellStyle name="货币 3 4 5" xfId="4368"/>
    <cellStyle name="货币 3 5" xfId="4369"/>
    <cellStyle name="货币 3 5 2" xfId="4370"/>
    <cellStyle name="货币 3 5 3" xfId="4371"/>
    <cellStyle name="货币 3 5 3 2" xfId="4372"/>
    <cellStyle name="货币 3 5 4" xfId="4373"/>
    <cellStyle name="货币 3 7" xfId="4374"/>
    <cellStyle name="货币 3 7 2" xfId="4375"/>
    <cellStyle name="注释 6" xfId="4376"/>
    <cellStyle name="货币 3 8" xfId="4377"/>
    <cellStyle name="货币 3 8 2" xfId="4378"/>
    <cellStyle name="货币 3 9" xfId="4379"/>
    <cellStyle name="货币 3 9 2" xfId="4380"/>
    <cellStyle name="货币 4 10" xfId="4381"/>
    <cellStyle name="强调文字颜色 2 4 2" xfId="4382"/>
    <cellStyle name="货币 4 2" xfId="4383"/>
    <cellStyle name="货币 4 2 2" xfId="4384"/>
    <cellStyle name="货币 4 2 2 2" xfId="4385"/>
    <cellStyle name="货币 4 2 2 2 2" xfId="4386"/>
    <cellStyle name="货币 4 2 2 3 2" xfId="4387"/>
    <cellStyle name="货币 4 2 2 4 2" xfId="4388"/>
    <cellStyle name="货币 4 2 3" xfId="4389"/>
    <cellStyle name="货币 4 2 3 2" xfId="4390"/>
    <cellStyle name="货币 4 2 3 2 2" xfId="4391"/>
    <cellStyle name="货币 4 2 3 3" xfId="4392"/>
    <cellStyle name="货币 4 2 3 4" xfId="4393"/>
    <cellStyle name="货币 4 2 4 2" xfId="4394"/>
    <cellStyle name="货币 4 2 4 3" xfId="4395"/>
    <cellStyle name="货币 4 2 4 4" xfId="4396"/>
    <cellStyle name="货币 4 2 4 4 2" xfId="4397"/>
    <cellStyle name="货币 4 2 5" xfId="4398"/>
    <cellStyle name="货币 4 2 5 2" xfId="4399"/>
    <cellStyle name="货币 4 2 6" xfId="4400"/>
    <cellStyle name="货币 4 2 6 2" xfId="4401"/>
    <cellStyle name="货币 4 2 7" xfId="4402"/>
    <cellStyle name="货币 4 3" xfId="4403"/>
    <cellStyle name="货币 4 3 2" xfId="4404"/>
    <cellStyle name="货币 4 3 2 2" xfId="4405"/>
    <cellStyle name="货币 4 3 3" xfId="4406"/>
    <cellStyle name="货币 4 3 3 2" xfId="4407"/>
    <cellStyle name="货币 4 3 4" xfId="4408"/>
    <cellStyle name="货币 4 3 4 2" xfId="4409"/>
    <cellStyle name="货币 4 3 5" xfId="4410"/>
    <cellStyle name="货币 4 4" xfId="4411"/>
    <cellStyle name="货币 4 4 2" xfId="4412"/>
    <cellStyle name="货币 4 4 2 2" xfId="4413"/>
    <cellStyle name="货币 4 4 3 2" xfId="4414"/>
    <cellStyle name="货币 4 4 4" xfId="4415"/>
    <cellStyle name="货币 4 4 4 2" xfId="4416"/>
    <cellStyle name="货币 4 4 5" xfId="4417"/>
    <cellStyle name="货币 4 5" xfId="4418"/>
    <cellStyle name="货币 4 5 3" xfId="4419"/>
    <cellStyle name="货币 4 5 4" xfId="4420"/>
    <cellStyle name="货币 4 7" xfId="4421"/>
    <cellStyle name="货币 4 8" xfId="4422"/>
    <cellStyle name="货币 4 8 2" xfId="4423"/>
    <cellStyle name="货币 4 9 2" xfId="4424"/>
    <cellStyle name="货币 5 2" xfId="4425"/>
    <cellStyle name="强调文字颜色 4 4 2 2 2" xfId="4426"/>
    <cellStyle name="货币 5 3" xfId="4427"/>
    <cellStyle name="货币 5 4" xfId="4428"/>
    <cellStyle name="计算 2 3 3 2" xfId="4429"/>
    <cellStyle name="计算 2" xfId="4430"/>
    <cellStyle name="计算 2 2" xfId="4431"/>
    <cellStyle name="计算 2 2 2" xfId="4432"/>
    <cellStyle name="计算 2 2 2 2" xfId="4433"/>
    <cellStyle name="计算 2 2 2 2 2" xfId="4434"/>
    <cellStyle name="计算 2 2 3 2" xfId="4435"/>
    <cellStyle name="计算 2 3" xfId="4436"/>
    <cellStyle name="计算 2 3 2 2" xfId="4437"/>
    <cellStyle name="计算 2 3 2 3" xfId="4438"/>
    <cellStyle name="计算 2 3 4" xfId="4439"/>
    <cellStyle name="计算 2 3 5" xfId="4440"/>
    <cellStyle name="计算 2 5" xfId="4441"/>
    <cellStyle name="计算 2 5 2" xfId="4442"/>
    <cellStyle name="计算 2 6" xfId="4443"/>
    <cellStyle name="计算 2 7" xfId="4444"/>
    <cellStyle name="计算 3 2 2" xfId="4445"/>
    <cellStyle name="计算 3 2 2 2" xfId="4446"/>
    <cellStyle name="计算 3 2 2 2 2" xfId="4447"/>
    <cellStyle name="计算 3 2 2 3" xfId="4448"/>
    <cellStyle name="计算 3 2 3" xfId="4449"/>
    <cellStyle name="计算 3 2 3 2" xfId="4450"/>
    <cellStyle name="计算 3 2 4" xfId="4451"/>
    <cellStyle name="计算 3 3" xfId="4452"/>
    <cellStyle name="计算 3 3 2 2" xfId="4453"/>
    <cellStyle name="强调文字颜色 1 6 2" xfId="4454"/>
    <cellStyle name="计算 3 3 3" xfId="4455"/>
    <cellStyle name="强调文字颜色 1 7" xfId="4456"/>
    <cellStyle name="计算 3 4 2" xfId="4457"/>
    <cellStyle name="强调文字颜色 2 6" xfId="4458"/>
    <cellStyle name="计算 3 5" xfId="4459"/>
    <cellStyle name="计算 4 2 2" xfId="4460"/>
    <cellStyle name="计算 4 2 2 2" xfId="4461"/>
    <cellStyle name="计算 4 2 3" xfId="4462"/>
    <cellStyle name="计算 4 3" xfId="4463"/>
    <cellStyle name="计算 5 2 2" xfId="4464"/>
    <cellStyle name="计算 5 2 2 2" xfId="4465"/>
    <cellStyle name="计算 5 3" xfId="4466"/>
    <cellStyle name="计算 5 4" xfId="4467"/>
    <cellStyle name="注释 3 2 2 2 2" xfId="4468"/>
    <cellStyle name="计算 6 3" xfId="4469"/>
    <cellStyle name="检查单元格 2 3" xfId="4470"/>
    <cellStyle name="检查单元格 2 4" xfId="4471"/>
    <cellStyle name="检查单元格 2 5" xfId="4472"/>
    <cellStyle name="检查单元格 2 6" xfId="4473"/>
    <cellStyle name="检查单元格 3 2" xfId="4474"/>
    <cellStyle name="检查单元格 3 3" xfId="4475"/>
    <cellStyle name="检查单元格 3 5" xfId="4476"/>
    <cellStyle name="检查单元格 4" xfId="4477"/>
    <cellStyle name="小数 2" xfId="4478"/>
    <cellStyle name="检查单元格 4 2" xfId="4479"/>
    <cellStyle name="小数 2 2" xfId="4480"/>
    <cellStyle name="检查单元格 4 4" xfId="4481"/>
    <cellStyle name="小数 2 4" xfId="4482"/>
    <cellStyle name="检查单元格 5" xfId="4483"/>
    <cellStyle name="小数 3" xfId="4484"/>
    <cellStyle name="检查单元格 5 2 2" xfId="4485"/>
    <cellStyle name="小数 3 2 2" xfId="4486"/>
    <cellStyle name="检查单元格 5 2 2 2" xfId="4487"/>
    <cellStyle name="检查单元格 5 2 3" xfId="4488"/>
    <cellStyle name="检查单元格 5 3" xfId="4489"/>
    <cellStyle name="小数 3 3" xfId="4490"/>
    <cellStyle name="检查单元格 5 3 2" xfId="4491"/>
    <cellStyle name="千位_，" xfId="4492"/>
    <cellStyle name="检查单元格 6 2 2" xfId="4493"/>
    <cellStyle name="检查单元格 7 2" xfId="4494"/>
    <cellStyle name="解释性文本 3 2" xfId="4495"/>
    <cellStyle name="解释性文本 4" xfId="4496"/>
    <cellStyle name="解释性文本 4 2" xfId="4497"/>
    <cellStyle name="解释性文本 4 2 2" xfId="4498"/>
    <cellStyle name="警告文本 2 2 2 2" xfId="4499"/>
    <cellStyle name="警告文本 2 2 3" xfId="4500"/>
    <cellStyle name="警告文本 2 4" xfId="4501"/>
    <cellStyle name="样式 1 2" xfId="4502"/>
    <cellStyle name="警告文本 3 2 2 2" xfId="4503"/>
    <cellStyle name="警告文本 3 3" xfId="4504"/>
    <cellStyle name="警告文本 4 2" xfId="4505"/>
    <cellStyle name="警告文本 4 2 2" xfId="4506"/>
    <cellStyle name="警告文本 4 3" xfId="4507"/>
    <cellStyle name="警告文本 5" xfId="4508"/>
    <cellStyle name="警告文本 5 2" xfId="4509"/>
    <cellStyle name="警告文本 5 2 2" xfId="4510"/>
    <cellStyle name="警告文本 5 3" xfId="4511"/>
    <cellStyle name="警告文本 6" xfId="4512"/>
    <cellStyle name="警告文本 6 2" xfId="4513"/>
    <cellStyle name="链接单元格 3" xfId="4514"/>
    <cellStyle name="链接单元格 4" xfId="4515"/>
    <cellStyle name="普通_97-917" xfId="4516"/>
    <cellStyle name="千分位[0]_BT (2)" xfId="4517"/>
    <cellStyle name="千位分隔 2" xfId="4518"/>
    <cellStyle name="千位分隔 2 2" xfId="4519"/>
    <cellStyle name="千位分隔 2 2 2" xfId="4520"/>
    <cellStyle name="千位分隔 2 2 2 2" xfId="4521"/>
    <cellStyle name="千位分隔 2 2 2 2 2" xfId="4522"/>
    <cellStyle name="千位分隔 2 2 2 3" xfId="4523"/>
    <cellStyle name="千位分隔 2 2 2 3 2" xfId="4524"/>
    <cellStyle name="千位分隔 2 2 2 4" xfId="4525"/>
    <cellStyle name="千位分隔 2 2 2 4 2" xfId="4526"/>
    <cellStyle name="千位分隔 2 2 2 5" xfId="4527"/>
    <cellStyle name="千位分隔 2 2 2 5 2" xfId="4528"/>
    <cellStyle name="千位分隔 2 2 2 6" xfId="4529"/>
    <cellStyle name="千位分隔 2 2 3" xfId="4530"/>
    <cellStyle name="千位分隔 2 2 3 3" xfId="4531"/>
    <cellStyle name="千位分隔 2 2 4" xfId="4532"/>
    <cellStyle name="千位分隔 2 2 5" xfId="4533"/>
    <cellStyle name="千位分隔 2 2 6" xfId="4534"/>
    <cellStyle name="千位分隔 2 2 6 2" xfId="4535"/>
    <cellStyle name="千位分隔 2 2 7 2" xfId="4536"/>
    <cellStyle name="千位分隔 2 3" xfId="4537"/>
    <cellStyle name="千位分隔 2 3 2" xfId="4538"/>
    <cellStyle name="千位分隔 2 3 2 2" xfId="4539"/>
    <cellStyle name="千位分隔 2 3 3" xfId="4540"/>
    <cellStyle name="千位分隔 2 3 4" xfId="4541"/>
    <cellStyle name="千位分隔 2 3 5" xfId="4542"/>
    <cellStyle name="千位分隔 2 3 6" xfId="4543"/>
    <cellStyle name="千位分隔 2 4" xfId="4544"/>
    <cellStyle name="千位分隔 2 4 2" xfId="4545"/>
    <cellStyle name="千位分隔 2 4 2 2" xfId="4546"/>
    <cellStyle name="千位分隔 2 4 3" xfId="4547"/>
    <cellStyle name="千位分隔 2 4 3 2" xfId="4548"/>
    <cellStyle name="千位分隔 2 4 4" xfId="4549"/>
    <cellStyle name="千位分隔 2 4 5" xfId="4550"/>
    <cellStyle name="千位分隔 2 5" xfId="4551"/>
    <cellStyle name="千位分隔 2 5 2" xfId="4552"/>
    <cellStyle name="千位分隔 2 5 2 2" xfId="4553"/>
    <cellStyle name="千位分隔 2 5 3" xfId="4554"/>
    <cellStyle name="千位分隔 2 5 3 2" xfId="4555"/>
    <cellStyle name="千位分隔 2 5 4" xfId="4556"/>
    <cellStyle name="千位分隔 2 5 4 2" xfId="4557"/>
    <cellStyle name="千位分隔 2 5 5" xfId="4558"/>
    <cellStyle name="千位分隔 2 6" xfId="4559"/>
    <cellStyle name="千位分隔 2 6 2" xfId="4560"/>
    <cellStyle name="千位分隔 2 7" xfId="4561"/>
    <cellStyle name="千位分隔 2 7 2" xfId="4562"/>
    <cellStyle name="千位分隔 2 9" xfId="4563"/>
    <cellStyle name="千位分隔 3 2 2 4 2" xfId="4564"/>
    <cellStyle name="千位分隔 3 2 2 5" xfId="4565"/>
    <cellStyle name="千位分隔 3 2 4" xfId="4566"/>
    <cellStyle name="千位分隔 3 2 4 3" xfId="4567"/>
    <cellStyle name="千位分隔 3 2 4 3 2" xfId="4568"/>
    <cellStyle name="千位分隔 3 2 4 4 2" xfId="4569"/>
    <cellStyle name="千位分隔 3 2 5" xfId="4570"/>
    <cellStyle name="千位分隔 3 2 5 2" xfId="4571"/>
    <cellStyle name="千位分隔 3 2 6" xfId="4572"/>
    <cellStyle name="千位分隔 3 2 6 2" xfId="4573"/>
    <cellStyle name="千位分隔 3 2 7" xfId="4574"/>
    <cellStyle name="千位分隔 3 2 7 2" xfId="4575"/>
    <cellStyle name="千位分隔 3 3 4 2" xfId="4576"/>
    <cellStyle name="千位分隔 3 3 5" xfId="4577"/>
    <cellStyle name="千位分隔 3 4 2 2" xfId="4578"/>
    <cellStyle name="强调文字颜色 5 2 5" xfId="4579"/>
    <cellStyle name="输出 6 2" xfId="4580"/>
    <cellStyle name="千位分隔 3 4 3" xfId="4581"/>
    <cellStyle name="输出 7" xfId="4582"/>
    <cellStyle name="千位分隔 3 4 3 2" xfId="4583"/>
    <cellStyle name="强调文字颜色 5 3 5" xfId="4584"/>
    <cellStyle name="输出 7 2" xfId="4585"/>
    <cellStyle name="千位分隔 3 4 4" xfId="4586"/>
    <cellStyle name="输出 8" xfId="4587"/>
    <cellStyle name="千位分隔 3 4 4 2" xfId="4588"/>
    <cellStyle name="千位分隔 3 4 5" xfId="4589"/>
    <cellStyle name="输出 9" xfId="4590"/>
    <cellStyle name="千位分隔 3 5 2" xfId="4591"/>
    <cellStyle name="千位分隔 3 5 2 2" xfId="4592"/>
    <cellStyle name="强调文字颜色 6 2 5" xfId="4593"/>
    <cellStyle name="千位分隔 3 5 3" xfId="4594"/>
    <cellStyle name="千位分隔 3 5 3 2" xfId="4595"/>
    <cellStyle name="强调文字颜色 6 3 5" xfId="4596"/>
    <cellStyle name="千位分隔 3 5 4" xfId="4597"/>
    <cellStyle name="千位分隔 3 6" xfId="4598"/>
    <cellStyle name="千位分隔 3 6 3 2" xfId="4599"/>
    <cellStyle name="注释 2 2 2 4" xfId="4600"/>
    <cellStyle name="千位分隔 3 6 4 2" xfId="4601"/>
    <cellStyle name="千位分隔 3 6 5" xfId="4602"/>
    <cellStyle name="千位分隔 3 7" xfId="4603"/>
    <cellStyle name="千位分隔 3 8" xfId="4604"/>
    <cellStyle name="千位分隔 3 8 2" xfId="4605"/>
    <cellStyle name="强调文字颜色 4 5 2 3" xfId="4606"/>
    <cellStyle name="千位分隔 3 9" xfId="4607"/>
    <cellStyle name="千位分隔 3 9 2" xfId="4608"/>
    <cellStyle name="千位分隔 4 10" xfId="4609"/>
    <cellStyle name="千位分隔 4 2 4" xfId="4610"/>
    <cellStyle name="千位分隔 4 2 4 4 2" xfId="4611"/>
    <cellStyle name="千位分隔 4 2 5" xfId="4612"/>
    <cellStyle name="千位分隔 4 2 6" xfId="4613"/>
    <cellStyle name="千位分隔 4 2 6 2" xfId="4614"/>
    <cellStyle name="千位分隔 4 2 7" xfId="4615"/>
    <cellStyle name="千位分隔 4 2 8" xfId="4616"/>
    <cellStyle name="千位分隔 4 3 4" xfId="4617"/>
    <cellStyle name="千位分隔 4 3 5" xfId="4618"/>
    <cellStyle name="千位分隔 4 4 2" xfId="4619"/>
    <cellStyle name="千位分隔 4 4 2 2" xfId="4620"/>
    <cellStyle name="千位分隔 4 4 3" xfId="4621"/>
    <cellStyle name="千位分隔 4 4 3 2" xfId="4622"/>
    <cellStyle name="千位分隔 4 4 5" xfId="4623"/>
    <cellStyle name="千位分隔 4 5" xfId="4624"/>
    <cellStyle name="千位分隔 4 5 2" xfId="4625"/>
    <cellStyle name="千位分隔 4 5 3" xfId="4626"/>
    <cellStyle name="千位分隔 4 5 3 2" xfId="4627"/>
    <cellStyle name="千位分隔 4 6 3 2" xfId="4628"/>
    <cellStyle name="千位分隔 4 6 4 2" xfId="4629"/>
    <cellStyle name="千位分隔 4 6 5" xfId="4630"/>
    <cellStyle name="千位分隔 4 8" xfId="4631"/>
    <cellStyle name="千位分隔 4 8 2" xfId="4632"/>
    <cellStyle name="千位分隔 4 9" xfId="4633"/>
    <cellStyle name="千位分隔 4 9 2" xfId="4634"/>
    <cellStyle name="钎霖_laroux" xfId="4635"/>
    <cellStyle name="强调文字颜色 1 2 2 2" xfId="4636"/>
    <cellStyle name="强调文字颜色 1 2 2 2 2" xfId="4637"/>
    <cellStyle name="强调文字颜色 1 2 2 2 2 2" xfId="4638"/>
    <cellStyle name="强调文字颜色 1 2 2 2 3" xfId="4639"/>
    <cellStyle name="强调文字颜色 1 2 2 3 2" xfId="4640"/>
    <cellStyle name="强调文字颜色 1 2 2 4" xfId="4641"/>
    <cellStyle name="强调文字颜色 1 2 3" xfId="4642"/>
    <cellStyle name="强调文字颜色 1 2 4" xfId="4643"/>
    <cellStyle name="强调文字颜色 1 2 4 2" xfId="4644"/>
    <cellStyle name="强调文字颜色 1 2 4 2 2" xfId="4645"/>
    <cellStyle name="强调文字颜色 1 2 4 3" xfId="4646"/>
    <cellStyle name="强调文字颜色 1 2 5" xfId="4647"/>
    <cellStyle name="强调文字颜色 1 2 6" xfId="4648"/>
    <cellStyle name="强调文字颜色 1 2 7" xfId="4649"/>
    <cellStyle name="强调文字颜色 1 3 2 2 2 2" xfId="4650"/>
    <cellStyle name="强调文字颜色 1 3 2 2 3" xfId="4651"/>
    <cellStyle name="强调文字颜色 1 3 2 3" xfId="4652"/>
    <cellStyle name="强调文字颜色 1 3 2 3 2" xfId="4653"/>
    <cellStyle name="强调文字颜色 1 3 2 4" xfId="4654"/>
    <cellStyle name="强调文字颜色 1 3 3 2" xfId="4655"/>
    <cellStyle name="强调文字颜色 1 3 3 3" xfId="4656"/>
    <cellStyle name="强调文字颜色 1 3 4" xfId="4657"/>
    <cellStyle name="强调文字颜色 1 3 4 2" xfId="4658"/>
    <cellStyle name="强调文字颜色 1 3 5" xfId="4659"/>
    <cellStyle name="强调文字颜色 1 4 2 2" xfId="4660"/>
    <cellStyle name="强调文字颜色 1 4 2 2 2" xfId="4661"/>
    <cellStyle name="强调文字颜色 1 4 2 3" xfId="4662"/>
    <cellStyle name="强调文字颜色 1 4 3" xfId="4663"/>
    <cellStyle name="强调文字颜色 1 4 3 2" xfId="4664"/>
    <cellStyle name="强调文字颜色 1 4 4" xfId="4665"/>
    <cellStyle name="强调文字颜色 1 5 2 2" xfId="4666"/>
    <cellStyle name="强调文字颜色 1 5 2 2 2" xfId="4667"/>
    <cellStyle name="强调文字颜色 1 5 2 3" xfId="4668"/>
    <cellStyle name="强调文字颜色 1 5 3" xfId="4669"/>
    <cellStyle name="强调文字颜色 1 5 3 2" xfId="4670"/>
    <cellStyle name="强调文字颜色 1 5 4" xfId="4671"/>
    <cellStyle name="强调文字颜色 1 6 2 2" xfId="4672"/>
    <cellStyle name="强调文字颜色 1 6 3" xfId="4673"/>
    <cellStyle name="强调文字颜色 1 7 2" xfId="4674"/>
    <cellStyle name="强调文字颜色 1 8" xfId="4675"/>
    <cellStyle name="强调文字颜色 1 9" xfId="4676"/>
    <cellStyle name="强调文字颜色 2 2 3" xfId="4677"/>
    <cellStyle name="强调文字颜色 2 2 4" xfId="4678"/>
    <cellStyle name="强调文字颜色 2 2 5" xfId="4679"/>
    <cellStyle name="强调文字颜色 2 2 6" xfId="4680"/>
    <cellStyle name="强调文字颜色 2 2 7" xfId="4681"/>
    <cellStyle name="强调文字颜色 2 3 2 2" xfId="4682"/>
    <cellStyle name="强调文字颜色 2 3 2 2 2" xfId="4683"/>
    <cellStyle name="强调文字颜色 2 3 2 2 2 2" xfId="4684"/>
    <cellStyle name="强调文字颜色 2 3 2 2 3" xfId="4685"/>
    <cellStyle name="强调文字颜色 2 3 3 2 2" xfId="4686"/>
    <cellStyle name="强调文字颜色 2 3 4 2" xfId="4687"/>
    <cellStyle name="强调文字颜色 2 3 5" xfId="4688"/>
    <cellStyle name="强调文字颜色 2 4 2 2" xfId="4689"/>
    <cellStyle name="强调文字颜色 2 4 2 2 2" xfId="4690"/>
    <cellStyle name="强调文字颜色 2 4 2 3" xfId="4691"/>
    <cellStyle name="强调文字颜色 2 4 3 2" xfId="4692"/>
    <cellStyle name="强调文字颜色 2 4 4" xfId="4693"/>
    <cellStyle name="强调文字颜色 2 5 2" xfId="4694"/>
    <cellStyle name="强调文字颜色 2 5 2 2" xfId="4695"/>
    <cellStyle name="强调文字颜色 2 5 2 2 2" xfId="4696"/>
    <cellStyle name="强调文字颜色 2 5 2 3" xfId="4697"/>
    <cellStyle name="强调文字颜色 2 5 3" xfId="4698"/>
    <cellStyle name="强调文字颜色 2 5 3 2" xfId="4699"/>
    <cellStyle name="强调文字颜色 2 5 4" xfId="4700"/>
    <cellStyle name="强调文字颜色 2 6 2" xfId="4701"/>
    <cellStyle name="强调文字颜色 2 6 2 2" xfId="4702"/>
    <cellStyle name="强调文字颜色 2 6 3" xfId="4703"/>
    <cellStyle name="强调文字颜色 2 7" xfId="4704"/>
    <cellStyle name="强调文字颜色 2 7 2" xfId="4705"/>
    <cellStyle name="强调文字颜色 2 8" xfId="4706"/>
    <cellStyle name="强调文字颜色 2 9" xfId="4707"/>
    <cellStyle name="适中 5 2 2" xfId="4708"/>
    <cellStyle name="强调文字颜色 3 2 3" xfId="4709"/>
    <cellStyle name="强调文字颜色 3 2 3 2 3" xfId="4710"/>
    <cellStyle name="强调文字颜色 3 2 3 3 2" xfId="4711"/>
    <cellStyle name="强调文字颜色 3 2 3 4" xfId="4712"/>
    <cellStyle name="强调文字颜色 3 2 4" xfId="4713"/>
    <cellStyle name="强调文字颜色 3 4 2 2 2" xfId="4714"/>
    <cellStyle name="强调文字颜色 3 5 2 2 2" xfId="4715"/>
    <cellStyle name="强调文字颜色 3 5 2 3" xfId="4716"/>
    <cellStyle name="强调文字颜色 3 5 3 2" xfId="4717"/>
    <cellStyle name="强调文字颜色 3 6" xfId="4718"/>
    <cellStyle name="强调文字颜色 3 7" xfId="4719"/>
    <cellStyle name="强调文字颜色 3 7 2" xfId="4720"/>
    <cellStyle name="强调文字颜色 3 8" xfId="4721"/>
    <cellStyle name="强调文字颜色 3 9" xfId="4722"/>
    <cellStyle name="适中 5 3 2" xfId="4723"/>
    <cellStyle name="强调文字颜色 4 2 2" xfId="4724"/>
    <cellStyle name="强调文字颜色 4 2 3" xfId="4725"/>
    <cellStyle name="强调文字颜色 4 2 3 5" xfId="4726"/>
    <cellStyle name="强调文字颜色 4 2 4" xfId="4727"/>
    <cellStyle name="强调文字颜色 4 2 6" xfId="4728"/>
    <cellStyle name="强调文字颜色 4 2 7" xfId="4729"/>
    <cellStyle name="强调文字颜色 4 3" xfId="4730"/>
    <cellStyle name="强调文字颜色 4 3 2" xfId="4731"/>
    <cellStyle name="强调文字颜色 4 4" xfId="4732"/>
    <cellStyle name="强调文字颜色 4 4 2" xfId="4733"/>
    <cellStyle name="强调文字颜色 4 5" xfId="4734"/>
    <cellStyle name="强调文字颜色 4 5 2" xfId="4735"/>
    <cellStyle name="强调文字颜色 4 5 2 2 2" xfId="4736"/>
    <cellStyle name="强调文字颜色 4 5 4" xfId="4737"/>
    <cellStyle name="强调文字颜色 4 6" xfId="4738"/>
    <cellStyle name="强调文字颜色 4 6 2" xfId="4739"/>
    <cellStyle name="强调文字颜色 4 6 3" xfId="4740"/>
    <cellStyle name="强调文字颜色 4 7" xfId="4741"/>
    <cellStyle name="强调文字颜色 4 7 2" xfId="4742"/>
    <cellStyle name="强调文字颜色 4 8" xfId="4743"/>
    <cellStyle name="强调文字颜色 4 9" xfId="4744"/>
    <cellStyle name="强调文字颜色 5 2 2" xfId="4745"/>
    <cellStyle name="强调文字颜色 5 2 2 2" xfId="4746"/>
    <cellStyle name="强调文字颜色 5 2 2 2 2" xfId="4747"/>
    <cellStyle name="强调文字颜色 5 2 2 2 2 2" xfId="4748"/>
    <cellStyle name="强调文字颜色 5 2 2 2 3" xfId="4749"/>
    <cellStyle name="强调文字颜色 5 2 2 3" xfId="4750"/>
    <cellStyle name="强调文字颜色 5 2 2 3 2" xfId="4751"/>
    <cellStyle name="强调文字颜色 5 2 2 4" xfId="4752"/>
    <cellStyle name="强调文字颜色 5 2 3 2" xfId="4753"/>
    <cellStyle name="强调文字颜色 5 2 3 2 2" xfId="4754"/>
    <cellStyle name="强调文字颜色 5 2 3 2 2 2" xfId="4755"/>
    <cellStyle name="强调文字颜色 5 2 3 2 3" xfId="4756"/>
    <cellStyle name="强调文字颜色 5 2 3 3" xfId="4757"/>
    <cellStyle name="强调文字颜色 5 2 3 3 2" xfId="4758"/>
    <cellStyle name="强调文字颜色 5 2 3 4" xfId="4759"/>
    <cellStyle name="强调文字颜色 5 2 3 5" xfId="4760"/>
    <cellStyle name="强调文字颜色 5 2 4" xfId="4761"/>
    <cellStyle name="强调文字颜色 5 2 4 2" xfId="4762"/>
    <cellStyle name="强调文字颜色 5 2 4 2 2" xfId="4763"/>
    <cellStyle name="强调文字颜色 5 2 5 2" xfId="4764"/>
    <cellStyle name="输出 6 2 2" xfId="4765"/>
    <cellStyle name="强调文字颜色 5 2 6" xfId="4766"/>
    <cellStyle name="输出 6 3" xfId="4767"/>
    <cellStyle name="强调文字颜色 5 2 7" xfId="4768"/>
    <cellStyle name="强调文字颜色 5 3" xfId="4769"/>
    <cellStyle name="强调文字颜色 5 3 2" xfId="4770"/>
    <cellStyle name="强调文字颜色 5 3 2 2" xfId="4771"/>
    <cellStyle name="强调文字颜色 5 3 2 2 2" xfId="4772"/>
    <cellStyle name="强调文字颜色 5 3 2 3" xfId="4773"/>
    <cellStyle name="强调文字颜色 5 3 2 4" xfId="4774"/>
    <cellStyle name="强调文字颜色 5 3 3 2 2" xfId="4775"/>
    <cellStyle name="强调文字颜色 5 3 3 3" xfId="4776"/>
    <cellStyle name="强调文字颜色 5 4" xfId="4777"/>
    <cellStyle name="强调文字颜色 5 4 2" xfId="4778"/>
    <cellStyle name="强调文字颜色 5 4 2 2" xfId="4779"/>
    <cellStyle name="强调文字颜色 5 4 2 3" xfId="4780"/>
    <cellStyle name="强调文字颜色 5 4 4" xfId="4781"/>
    <cellStyle name="强调文字颜色 5 5" xfId="4782"/>
    <cellStyle name="强调文字颜色 5 5 2 2" xfId="4783"/>
    <cellStyle name="强调文字颜色 5 5 2 2 2" xfId="4784"/>
    <cellStyle name="强调文字颜色 5 5 2 3" xfId="4785"/>
    <cellStyle name="强调文字颜色 5 5 3" xfId="4786"/>
    <cellStyle name="强调文字颜色 5 5 3 2" xfId="4787"/>
    <cellStyle name="强调文字颜色 5 5 4" xfId="4788"/>
    <cellStyle name="强调文字颜色 5 6" xfId="4789"/>
    <cellStyle name="强调文字颜色 5 6 2" xfId="4790"/>
    <cellStyle name="强调文字颜色 5 6 2 2" xfId="4791"/>
    <cellStyle name="强调文字颜色 5 6 3" xfId="4792"/>
    <cellStyle name="强调文字颜色 5 7 2" xfId="4793"/>
    <cellStyle name="强调文字颜色 5 8" xfId="4794"/>
    <cellStyle name="强调文字颜色 5 9" xfId="4795"/>
    <cellStyle name="强调文字颜色 6 2" xfId="4796"/>
    <cellStyle name="强调文字颜色 6 2 2" xfId="4797"/>
    <cellStyle name="强调文字颜色 6 2 2 2" xfId="4798"/>
    <cellStyle name="强调文字颜色 6 2 2 2 2" xfId="4799"/>
    <cellStyle name="强调文字颜色 6 2 2 2 3" xfId="4800"/>
    <cellStyle name="强调文字颜色 6 2 2 3" xfId="4801"/>
    <cellStyle name="强调文字颜色 6 2 2 3 2" xfId="4802"/>
    <cellStyle name="数字 2 3" xfId="4803"/>
    <cellStyle name="强调文字颜色 6 2 2 4" xfId="4804"/>
    <cellStyle name="强调文字颜色 6 2 3" xfId="4805"/>
    <cellStyle name="强调文字颜色 6 2 3 2" xfId="4806"/>
    <cellStyle name="强调文字颜色 6 2 3 2 2" xfId="4807"/>
    <cellStyle name="强调文字颜色 6 2 3 2 2 2" xfId="4808"/>
    <cellStyle name="强调文字颜色 6 2 3 2 3" xfId="4809"/>
    <cellStyle name="强调文字颜色 6 2 3 3 2" xfId="4810"/>
    <cellStyle name="强调文字颜色 6 2 3 4" xfId="4811"/>
    <cellStyle name="强调文字颜色 6 2 3 5" xfId="4812"/>
    <cellStyle name="强调文字颜色 6 2 4" xfId="4813"/>
    <cellStyle name="强调文字颜色 6 2 4 2" xfId="4814"/>
    <cellStyle name="强调文字颜色 6 2 4 2 2" xfId="4815"/>
    <cellStyle name="适中 3 3" xfId="4816"/>
    <cellStyle name="强调文字颜色 6 2 4 3" xfId="4817"/>
    <cellStyle name="强调文字颜色 6 2 5 2" xfId="4818"/>
    <cellStyle name="强调文字颜色 6 2 6" xfId="4819"/>
    <cellStyle name="强调文字颜色 6 2 7" xfId="4820"/>
    <cellStyle name="强调文字颜色 6 3" xfId="4821"/>
    <cellStyle name="强调文字颜色 6 3 2" xfId="4822"/>
    <cellStyle name="强调文字颜色 6 3 2 2" xfId="4823"/>
    <cellStyle name="强调文字颜色 6 3 2 2 2" xfId="4824"/>
    <cellStyle name="强调文字颜色 6 3 2 2 2 2" xfId="4825"/>
    <cellStyle name="强调文字颜色 6 3 2 3" xfId="4826"/>
    <cellStyle name="强调文字颜色 6 3 2 3 2" xfId="4827"/>
    <cellStyle name="强调文字颜色 6 3 2 4" xfId="4828"/>
    <cellStyle name="强调文字颜色 6 3 3 3" xfId="4829"/>
    <cellStyle name="强调文字颜色 6 3 4 2" xfId="4830"/>
    <cellStyle name="强调文字颜色 6 4" xfId="4831"/>
    <cellStyle name="强调文字颜色 6 4 2" xfId="4832"/>
    <cellStyle name="强调文字颜色 6 4 2 2" xfId="4833"/>
    <cellStyle name="强调文字颜色 6 4 2 2 2" xfId="4834"/>
    <cellStyle name="强调文字颜色 6 4 2 3" xfId="4835"/>
    <cellStyle name="强调文字颜色 6 4 3 2" xfId="4836"/>
    <cellStyle name="强调文字颜色 6 4 4" xfId="4837"/>
    <cellStyle name="强调文字颜色 6 5" xfId="4838"/>
    <cellStyle name="强调文字颜色 6 5 2" xfId="4839"/>
    <cellStyle name="强调文字颜色 6 5 2 2" xfId="4840"/>
    <cellStyle name="强调文字颜色 6 5 2 2 2" xfId="4841"/>
    <cellStyle name="强调文字颜色 6 5 2 3" xfId="4842"/>
    <cellStyle name="强调文字颜色 6 5 3" xfId="4843"/>
    <cellStyle name="强调文字颜色 6 5 3 2" xfId="4844"/>
    <cellStyle name="强调文字颜色 6 5 4" xfId="4845"/>
    <cellStyle name="强调文字颜色 6 6" xfId="4846"/>
    <cellStyle name="强调文字颜色 6 6 2" xfId="4847"/>
    <cellStyle name="强调文字颜色 6 6 2 2" xfId="4848"/>
    <cellStyle name="强调文字颜色 6 6 3" xfId="4849"/>
    <cellStyle name="强调文字颜色 6 7" xfId="4850"/>
    <cellStyle name="强调文字颜色 6 7 2" xfId="4851"/>
    <cellStyle name="强调文字颜色 6 8" xfId="4852"/>
    <cellStyle name="强调文字颜色 6 9" xfId="4853"/>
    <cellStyle name="适中 2 2 2" xfId="4854"/>
    <cellStyle name="适中 2 2 2 2" xfId="4855"/>
    <cellStyle name="适中 2 2 2 2 2" xfId="4856"/>
    <cellStyle name="适中 2 2 2 3" xfId="4857"/>
    <cellStyle name="适中 2 2 3 2" xfId="4858"/>
    <cellStyle name="适中 2 2 4" xfId="4859"/>
    <cellStyle name="适中 2 3" xfId="4860"/>
    <cellStyle name="适中 2 3 2" xfId="4861"/>
    <cellStyle name="适中 2 3 2 2" xfId="4862"/>
    <cellStyle name="适中 2 4" xfId="4863"/>
    <cellStyle name="适中 2 5" xfId="4864"/>
    <cellStyle name="适中 3 2" xfId="4865"/>
    <cellStyle name="适中 3 2 2" xfId="4866"/>
    <cellStyle name="适中 3 2 2 3" xfId="4867"/>
    <cellStyle name="适中 3 2 3" xfId="4868"/>
    <cellStyle name="适中 3 2 3 2" xfId="4869"/>
    <cellStyle name="适中 3 2 4" xfId="4870"/>
    <cellStyle name="适中 3 3 2" xfId="4871"/>
    <cellStyle name="适中 3 3 2 2" xfId="4872"/>
    <cellStyle name="适中 3 3 3" xfId="4873"/>
    <cellStyle name="适中 3 4" xfId="4874"/>
    <cellStyle name="适中 3 4 2" xfId="4875"/>
    <cellStyle name="适中 3 5" xfId="4876"/>
    <cellStyle name="适中 4" xfId="4877"/>
    <cellStyle name="适中 4 2" xfId="4878"/>
    <cellStyle name="适中 4 2 2" xfId="4879"/>
    <cellStyle name="适中 4 3" xfId="4880"/>
    <cellStyle name="适中 4 3 2" xfId="4881"/>
    <cellStyle name="适中 4 4" xfId="4882"/>
    <cellStyle name="适中 5 2" xfId="4883"/>
    <cellStyle name="适中 5 2 2 2" xfId="4884"/>
    <cellStyle name="适中 5 3" xfId="4885"/>
    <cellStyle name="适中 5 4" xfId="4886"/>
    <cellStyle name="适中 6 2" xfId="4887"/>
    <cellStyle name="适中 6 2 2" xfId="4888"/>
    <cellStyle name="适中 6 3" xfId="4889"/>
    <cellStyle name="适中 7" xfId="4890"/>
    <cellStyle name="适中 7 2" xfId="4891"/>
    <cellStyle name="输出 2 2 2" xfId="4892"/>
    <cellStyle name="输出 2 2 2 2" xfId="4893"/>
    <cellStyle name="输出 2 2 2 3" xfId="4894"/>
    <cellStyle name="输出 2 2 3" xfId="4895"/>
    <cellStyle name="输出 2 2 3 2" xfId="4896"/>
    <cellStyle name="输出 2 3" xfId="4897"/>
    <cellStyle name="输出 2 3 2" xfId="4898"/>
    <cellStyle name="输出 2 3 2 2" xfId="4899"/>
    <cellStyle name="输出 2 3 2 2 2" xfId="4900"/>
    <cellStyle name="输出 2 3 3 2" xfId="4901"/>
    <cellStyle name="输出 2 4" xfId="4902"/>
    <cellStyle name="输出 2 4 2" xfId="4903"/>
    <cellStyle name="输出 2 4 2 2" xfId="4904"/>
    <cellStyle name="输出 2 4 3" xfId="4905"/>
    <cellStyle name="输出 2 5" xfId="4906"/>
    <cellStyle name="输出 2 5 2" xfId="4907"/>
    <cellStyle name="输出 2 6" xfId="4908"/>
    <cellStyle name="输出 2 7" xfId="4909"/>
    <cellStyle name="输出 3 2" xfId="4910"/>
    <cellStyle name="输出 3 2 2" xfId="4911"/>
    <cellStyle name="输出 3 2 2 2" xfId="4912"/>
    <cellStyle name="输出 3 2 2 2 2" xfId="4913"/>
    <cellStyle name="输出 3 2 3 2" xfId="4914"/>
    <cellStyle name="输出 3 2 4" xfId="4915"/>
    <cellStyle name="输出 3 3" xfId="4916"/>
    <cellStyle name="输出 3 3 2" xfId="4917"/>
    <cellStyle name="输出 3 3 2 2" xfId="4918"/>
    <cellStyle name="输出 3 3 3" xfId="4919"/>
    <cellStyle name="输出 3 4" xfId="4920"/>
    <cellStyle name="输出 3 4 2" xfId="4921"/>
    <cellStyle name="输出 3 5" xfId="4922"/>
    <cellStyle name="输出 4" xfId="4923"/>
    <cellStyle name="输出 5" xfId="4924"/>
    <cellStyle name="输出 5 2" xfId="4925"/>
    <cellStyle name="输出 5 2 2" xfId="4926"/>
    <cellStyle name="输出 5 2 2 2" xfId="4927"/>
    <cellStyle name="输出 5 2 3" xfId="4928"/>
    <cellStyle name="输出 5 3" xfId="4929"/>
    <cellStyle name="输出 5 3 2" xfId="4930"/>
    <cellStyle name="输出 5 4" xfId="4931"/>
    <cellStyle name="输入 2 2 2" xfId="4932"/>
    <cellStyle name="输入 2 2 2 2" xfId="4933"/>
    <cellStyle name="输入 2 2 2 2 2" xfId="4934"/>
    <cellStyle name="输入 2 2 3" xfId="4935"/>
    <cellStyle name="输入 2 2 3 2" xfId="4936"/>
    <cellStyle name="输入 2 2 4" xfId="4937"/>
    <cellStyle name="输入 2 3" xfId="4938"/>
    <cellStyle name="输入 2 3 2" xfId="4939"/>
    <cellStyle name="输入 2 3 2 2" xfId="4940"/>
    <cellStyle name="输入 2 3 3" xfId="4941"/>
    <cellStyle name="输入 2 4" xfId="4942"/>
    <cellStyle name="输入 2 4 2" xfId="4943"/>
    <cellStyle name="输入 3 2" xfId="4944"/>
    <cellStyle name="输入 3 2 2" xfId="4945"/>
    <cellStyle name="输入 3 2 2 2" xfId="4946"/>
    <cellStyle name="输入 3 2 2 2 2" xfId="4947"/>
    <cellStyle name="输入 3 2 2 3" xfId="4948"/>
    <cellStyle name="输入 3 2 3" xfId="4949"/>
    <cellStyle name="输入 3 2 3 2" xfId="4950"/>
    <cellStyle name="输入 3 3" xfId="4951"/>
    <cellStyle name="输入 3 3 2 2" xfId="4952"/>
    <cellStyle name="输入 3 3 3" xfId="4953"/>
    <cellStyle name="输入 3 4" xfId="4954"/>
    <cellStyle name="输入 3 4 2" xfId="4955"/>
    <cellStyle name="输入 4" xfId="4956"/>
    <cellStyle name="输入 4 2" xfId="4957"/>
    <cellStyle name="输入 4 2 2" xfId="4958"/>
    <cellStyle name="输入 4 2 2 2" xfId="4959"/>
    <cellStyle name="输入 4 3" xfId="4960"/>
    <cellStyle name="输入 4 3 2" xfId="4961"/>
    <cellStyle name="输入 4 4" xfId="4962"/>
    <cellStyle name="输入 5 2 2" xfId="4963"/>
    <cellStyle name="输入 6 3" xfId="4964"/>
    <cellStyle name="输入 5 2 2 2" xfId="4965"/>
    <cellStyle name="输入 5 2 3" xfId="4966"/>
    <cellStyle name="输入 5 3" xfId="4967"/>
    <cellStyle name="输入 5 3 2" xfId="4968"/>
    <cellStyle name="注释 4" xfId="4969"/>
    <cellStyle name="输入 5 4" xfId="4970"/>
    <cellStyle name="输入 6 2 2" xfId="4971"/>
    <cellStyle name="数字" xfId="4972"/>
    <cellStyle name="数字 2" xfId="4973"/>
    <cellStyle name="数字 2 2" xfId="4974"/>
    <cellStyle name="数字 2 2 2" xfId="4975"/>
    <cellStyle name="数字 2 2 3" xfId="4976"/>
    <cellStyle name="数字 2 3 2" xfId="4977"/>
    <cellStyle name="数字 3" xfId="4978"/>
    <cellStyle name="数字 3 2" xfId="4979"/>
    <cellStyle name="数字 3 2 2" xfId="4980"/>
    <cellStyle name="数字 3 3" xfId="4981"/>
    <cellStyle name="数字 4 2" xfId="4982"/>
    <cellStyle name="数字 5" xfId="4983"/>
    <cellStyle name="未定义" xfId="4984"/>
    <cellStyle name="着色 1" xfId="4985"/>
    <cellStyle name="着色 1 2" xfId="4986"/>
    <cellStyle name="着色 2" xfId="4987"/>
    <cellStyle name="着色 2 2" xfId="4988"/>
    <cellStyle name="着色 3" xfId="4989"/>
    <cellStyle name="着色 3 2" xfId="4990"/>
    <cellStyle name="着色 5 2" xfId="4991"/>
    <cellStyle name="着色 6" xfId="4992"/>
    <cellStyle name="着色 6 2" xfId="4993"/>
    <cellStyle name="寘嬫愗傝 [0.00]_Region Orders (2)" xfId="4994"/>
    <cellStyle name="注释 2" xfId="4995"/>
    <cellStyle name="注释 2 2 2 3" xfId="4996"/>
    <cellStyle name="注释 2 2 3 2" xfId="4997"/>
    <cellStyle name="注释 2 2 3 3" xfId="4998"/>
    <cellStyle name="注释 2 2 5" xfId="4999"/>
    <cellStyle name="注释 2 5" xfId="5000"/>
    <cellStyle name="注释 3 4 2" xfId="5001"/>
    <cellStyle name="注释 5" xfId="5002"/>
    <cellStyle name="注释 5 3 2" xfId="5003"/>
    <cellStyle name="注释 6 2" xfId="5004"/>
    <cellStyle name="注释 6 2 2" xfId="5005"/>
    <cellStyle name="注释 6 3" xfId="5006"/>
    <cellStyle name="注释 7" xfId="5007"/>
    <cellStyle name="注释 7 2" xfId="5008"/>
    <cellStyle name="注释 8" xfId="5009"/>
    <cellStyle name="注释 9" xfId="5010"/>
    <cellStyle name="常规_预算报告附表" xfId="5011"/>
    <cellStyle name="常规_Sheet1" xfId="5012"/>
    <cellStyle name="常规_2014年国有资本经营预算收支-市委市政府" xfId="5013"/>
    <cellStyle name="常规_(4)人大批复表（项）" xfId="5014"/>
    <cellStyle name="常规_2009年财政支出总表" xfId="5015"/>
    <cellStyle name="常规_附件2、3-福州市2017年国有资本经营收支预算表" xfId="5016"/>
  </cellStyles>
  <dxfs count="2">
    <dxf>
      <font>
        <b val="1"/>
        <i val="0"/>
      </font>
    </dxf>
    <dxf>
      <font>
        <b val="0"/>
        <color indexed="10"/>
      </font>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externalLink" Target="externalLinks/externalLink4.xml"/><Relationship Id="rId31" Type="http://schemas.openxmlformats.org/officeDocument/2006/relationships/externalLink" Target="externalLinks/externalLink3.xml"/><Relationship Id="rId30" Type="http://schemas.openxmlformats.org/officeDocument/2006/relationships/externalLink" Target="externalLinks/externalLink2.xml"/><Relationship Id="rId3" Type="http://schemas.openxmlformats.org/officeDocument/2006/relationships/worksheet" Target="worksheets/sheet3.xml"/><Relationship Id="rId29" Type="http://schemas.openxmlformats.org/officeDocument/2006/relationships/externalLink" Target="externalLinks/externalLink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admin123\Desktop\10.52.0.117\Budgetserver\&#39044;&#31639;&#21496;\BY\YS3\97&#20915;&#31639;&#21306;&#21439;&#26368;&#21518;&#27719;&#246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admin123\Desktop\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
      <sheetName val=""/>
      <sheetName val="_x005f_x005f_x005f_x0000__x005f"/>
      <sheetName val="_x005f_x0000__x005f_x0000__x005f_x0000__x005f_x0000__x0"/>
      <sheetName val="_x005f_x005f_x005f_x0000__x005f_x005f_x005f_x0000__x005"/>
      <sheetName val="_x005f_x005f_x005f_x005f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5f_x005f_x005f_x0000__x005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B32"/>
  <sheetViews>
    <sheetView zoomScale="85" zoomScaleNormal="85" workbookViewId="0">
      <selection activeCell="C2" sqref="C$1:Q$1048576"/>
    </sheetView>
  </sheetViews>
  <sheetFormatPr defaultColWidth="9" defaultRowHeight="14.25" outlineLevelCol="1"/>
  <cols>
    <col min="1" max="1" width="4.375" style="324" customWidth="1"/>
    <col min="2" max="2" width="79.8416666666667" style="325" customWidth="1"/>
    <col min="3" max="16384" width="9" style="325"/>
  </cols>
  <sheetData>
    <row r="1" ht="20.25" customHeight="1" spans="1:2">
      <c r="A1" s="326" t="s">
        <v>0</v>
      </c>
      <c r="B1" s="326"/>
    </row>
    <row r="2" s="322" customFormat="1" ht="30" customHeight="1" spans="1:2">
      <c r="A2" s="327" t="s">
        <v>1</v>
      </c>
      <c r="B2" s="327"/>
    </row>
    <row r="3" spans="1:2">
      <c r="A3" s="328"/>
      <c r="B3" s="328"/>
    </row>
    <row r="4" ht="25.15" customHeight="1" spans="1:2">
      <c r="A4" s="329" t="s">
        <v>2</v>
      </c>
      <c r="B4" s="329"/>
    </row>
    <row r="5" s="323" customFormat="1" ht="25.15" customHeight="1" spans="1:2">
      <c r="A5" s="330" t="s">
        <v>3</v>
      </c>
      <c r="B5" s="331" t="s">
        <v>4</v>
      </c>
    </row>
    <row r="6" s="323" customFormat="1" ht="25.15" customHeight="1" spans="1:2">
      <c r="A6" s="330" t="s">
        <v>5</v>
      </c>
      <c r="B6" s="331" t="s">
        <v>6</v>
      </c>
    </row>
    <row r="7" s="323" customFormat="1" ht="25.15" customHeight="1" spans="1:2">
      <c r="A7" s="330" t="s">
        <v>7</v>
      </c>
      <c r="B7" s="331" t="s">
        <v>8</v>
      </c>
    </row>
    <row r="8" s="323" customFormat="1" ht="25.15" customHeight="1" spans="1:2">
      <c r="A8" s="330" t="s">
        <v>9</v>
      </c>
      <c r="B8" s="331" t="s">
        <v>10</v>
      </c>
    </row>
    <row r="9" s="323" customFormat="1" ht="25.15" customHeight="1" spans="1:2">
      <c r="A9" s="330" t="s">
        <v>11</v>
      </c>
      <c r="B9" s="331" t="s">
        <v>12</v>
      </c>
    </row>
    <row r="10" s="323" customFormat="1" ht="25.15" customHeight="1" spans="1:2">
      <c r="A10" s="330" t="s">
        <v>13</v>
      </c>
      <c r="B10" s="331" t="s">
        <v>14</v>
      </c>
    </row>
    <row r="11" s="323" customFormat="1" ht="25.15" customHeight="1" spans="1:2">
      <c r="A11" s="330" t="s">
        <v>15</v>
      </c>
      <c r="B11" s="331" t="s">
        <v>16</v>
      </c>
    </row>
    <row r="12" s="323" customFormat="1" ht="25.15" customHeight="1" spans="1:2">
      <c r="A12" s="330" t="s">
        <v>17</v>
      </c>
      <c r="B12" s="331" t="s">
        <v>18</v>
      </c>
    </row>
    <row r="13" s="323" customFormat="1" ht="25.15" customHeight="1" spans="1:2">
      <c r="A13" s="330" t="s">
        <v>19</v>
      </c>
      <c r="B13" s="331" t="s">
        <v>20</v>
      </c>
    </row>
    <row r="14" s="323" customFormat="1" ht="25.15" customHeight="1" spans="1:2">
      <c r="A14" s="330" t="s">
        <v>21</v>
      </c>
      <c r="B14" s="331" t="s">
        <v>22</v>
      </c>
    </row>
    <row r="15" s="323" customFormat="1" ht="25.15" customHeight="1" spans="1:2">
      <c r="A15" s="330" t="s">
        <v>23</v>
      </c>
      <c r="B15" s="331" t="s">
        <v>24</v>
      </c>
    </row>
    <row r="16" s="323" customFormat="1" ht="25.15" customHeight="1" spans="1:2">
      <c r="A16" s="330" t="s">
        <v>25</v>
      </c>
      <c r="B16" s="331" t="s">
        <v>26</v>
      </c>
    </row>
    <row r="17" s="323" customFormat="1" ht="25.15" customHeight="1" spans="1:2">
      <c r="A17" s="330" t="s">
        <v>27</v>
      </c>
      <c r="B17" s="331" t="s">
        <v>28</v>
      </c>
    </row>
    <row r="18" s="323" customFormat="1" ht="25.15" customHeight="1" spans="1:2">
      <c r="A18" s="330" t="s">
        <v>29</v>
      </c>
      <c r="B18" s="331" t="s">
        <v>30</v>
      </c>
    </row>
    <row r="19" s="323" customFormat="1" ht="25.15" customHeight="1" spans="1:2">
      <c r="A19" s="330" t="s">
        <v>31</v>
      </c>
      <c r="B19" s="331" t="s">
        <v>32</v>
      </c>
    </row>
    <row r="20" s="323" customFormat="1" ht="25.15" customHeight="1" spans="1:2">
      <c r="A20" s="330" t="s">
        <v>33</v>
      </c>
      <c r="B20" s="331" t="s">
        <v>34</v>
      </c>
    </row>
    <row r="21" s="323" customFormat="1" ht="25.15" customHeight="1" spans="1:2">
      <c r="A21" s="330" t="s">
        <v>35</v>
      </c>
      <c r="B21" s="331" t="s">
        <v>36</v>
      </c>
    </row>
    <row r="22" s="323" customFormat="1" ht="25.15" customHeight="1" spans="1:2">
      <c r="A22" s="330" t="s">
        <v>37</v>
      </c>
      <c r="B22" s="331" t="s">
        <v>38</v>
      </c>
    </row>
    <row r="23" s="323" customFormat="1" ht="25.15" customHeight="1" spans="1:2">
      <c r="A23" s="330" t="s">
        <v>39</v>
      </c>
      <c r="B23" s="331" t="s">
        <v>40</v>
      </c>
    </row>
    <row r="24" s="323" customFormat="1" ht="25.15" customHeight="1" spans="1:2">
      <c r="A24" s="330" t="s">
        <v>41</v>
      </c>
      <c r="B24" s="331" t="s">
        <v>42</v>
      </c>
    </row>
    <row r="25" s="323" customFormat="1" ht="25.15" customHeight="1" spans="1:2">
      <c r="A25" s="330" t="s">
        <v>43</v>
      </c>
      <c r="B25" s="331" t="s">
        <v>44</v>
      </c>
    </row>
    <row r="26" s="323" customFormat="1" ht="25.15" customHeight="1" spans="1:2">
      <c r="A26" s="330" t="s">
        <v>45</v>
      </c>
      <c r="B26" s="331" t="s">
        <v>46</v>
      </c>
    </row>
    <row r="27" s="323" customFormat="1" ht="25.15" customHeight="1" spans="1:2">
      <c r="A27" s="330" t="s">
        <v>47</v>
      </c>
      <c r="B27" s="331" t="s">
        <v>48</v>
      </c>
    </row>
    <row r="28" ht="25.15" customHeight="1" spans="1:2">
      <c r="A28" s="329" t="s">
        <v>49</v>
      </c>
      <c r="B28" s="329"/>
    </row>
    <row r="29" ht="25.15" customHeight="1" spans="1:2">
      <c r="A29" s="330" t="s">
        <v>3</v>
      </c>
      <c r="B29" s="332" t="s">
        <v>50</v>
      </c>
    </row>
    <row r="30" ht="25.15" customHeight="1" spans="1:2">
      <c r="A30" s="330" t="s">
        <v>5</v>
      </c>
      <c r="B30" s="332" t="s">
        <v>51</v>
      </c>
    </row>
    <row r="31" ht="25.15" customHeight="1" spans="1:2">
      <c r="A31" s="330" t="s">
        <v>7</v>
      </c>
      <c r="B31" s="332" t="s">
        <v>52</v>
      </c>
    </row>
    <row r="32" ht="25.15" customHeight="1" spans="1:2">
      <c r="A32" s="330" t="s">
        <v>9</v>
      </c>
      <c r="B32" s="332" t="s">
        <v>53</v>
      </c>
    </row>
  </sheetData>
  <mergeCells count="5">
    <mergeCell ref="A1:B1"/>
    <mergeCell ref="A2:B2"/>
    <mergeCell ref="A3:B3"/>
    <mergeCell ref="A4:B4"/>
    <mergeCell ref="A28:B28"/>
  </mergeCells>
  <printOptions horizontalCentered="1"/>
  <pageMargins left="0.393055555555556" right="0.393055555555556" top="0.590277777777778" bottom="0.393055555555556" header="0.313888888888889" footer="0.313888888888889"/>
  <pageSetup paperSize="9" scale="9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D17"/>
  <sheetViews>
    <sheetView workbookViewId="0">
      <selection activeCell="E1" sqref="E$1:J$1048576"/>
    </sheetView>
  </sheetViews>
  <sheetFormatPr defaultColWidth="8.625" defaultRowHeight="14.25" outlineLevelCol="3"/>
  <cols>
    <col min="1" max="1" width="43.125" style="163" customWidth="1"/>
    <col min="2" max="2" width="16.25" style="163" customWidth="1"/>
    <col min="3" max="3" width="13" style="164" customWidth="1"/>
    <col min="4" max="4" width="16" style="163" customWidth="1"/>
    <col min="5" max="16384" width="8.625" style="163"/>
  </cols>
  <sheetData>
    <row r="1" ht="22.35" customHeight="1" spans="1:4">
      <c r="A1" s="165" t="s">
        <v>754</v>
      </c>
      <c r="B1" s="165"/>
      <c r="C1" s="166"/>
      <c r="D1" s="167"/>
    </row>
    <row r="2" ht="20.25" spans="1:4">
      <c r="A2" s="168" t="s">
        <v>755</v>
      </c>
      <c r="B2" s="168"/>
      <c r="C2" s="169"/>
      <c r="D2" s="168"/>
    </row>
    <row r="3" spans="1:4">
      <c r="A3" s="170" t="s">
        <v>56</v>
      </c>
      <c r="B3" s="170"/>
      <c r="C3" s="171"/>
      <c r="D3" s="170"/>
    </row>
    <row r="4" ht="48" customHeight="1" spans="1:4">
      <c r="A4" s="172" t="s">
        <v>699</v>
      </c>
      <c r="B4" s="145" t="s">
        <v>58</v>
      </c>
      <c r="C4" s="173" t="s">
        <v>103</v>
      </c>
      <c r="D4" s="25" t="s">
        <v>104</v>
      </c>
    </row>
    <row r="5" ht="24.6" customHeight="1" spans="1:4">
      <c r="A5" s="174" t="s">
        <v>756</v>
      </c>
      <c r="B5" s="175">
        <f>+B6+B7+B8</f>
        <v>1004</v>
      </c>
      <c r="C5" s="175">
        <f>+C6+C7+C8</f>
        <v>1054</v>
      </c>
      <c r="D5" s="97">
        <f>+B5/C5</f>
        <v>0.953</v>
      </c>
    </row>
    <row r="6" ht="32.45" customHeight="1" spans="1:4">
      <c r="A6" s="176" t="s">
        <v>757</v>
      </c>
      <c r="B6" s="175">
        <v>10</v>
      </c>
      <c r="C6" s="175">
        <v>0</v>
      </c>
      <c r="D6" s="97">
        <v>1</v>
      </c>
    </row>
    <row r="7" ht="32.45" customHeight="1" spans="1:4">
      <c r="A7" s="176" t="s">
        <v>758</v>
      </c>
      <c r="B7" s="175">
        <v>371</v>
      </c>
      <c r="C7" s="175">
        <v>412</v>
      </c>
      <c r="D7" s="97">
        <f>+B7/C7</f>
        <v>0.9</v>
      </c>
    </row>
    <row r="8" ht="32.45" customHeight="1" spans="1:4">
      <c r="A8" s="176" t="s">
        <v>759</v>
      </c>
      <c r="B8" s="175">
        <v>623</v>
      </c>
      <c r="C8" s="175">
        <f>C9+C10</f>
        <v>642</v>
      </c>
      <c r="D8" s="97">
        <f>+B8/C8</f>
        <v>0.97</v>
      </c>
    </row>
    <row r="9" ht="32.45" customHeight="1" spans="1:4">
      <c r="A9" s="177" t="s">
        <v>760</v>
      </c>
      <c r="B9" s="175">
        <v>563</v>
      </c>
      <c r="C9" s="175">
        <v>642</v>
      </c>
      <c r="D9" s="97">
        <f>+B9/C9</f>
        <v>0.877</v>
      </c>
    </row>
    <row r="10" ht="32.45" customHeight="1" spans="1:4">
      <c r="A10" s="177" t="s">
        <v>761</v>
      </c>
      <c r="B10" s="175">
        <v>60</v>
      </c>
      <c r="C10" s="175">
        <v>0</v>
      </c>
      <c r="D10" s="97">
        <v>1</v>
      </c>
    </row>
    <row r="12" ht="15.6" customHeight="1" spans="1:2">
      <c r="A12" s="178" t="s">
        <v>762</v>
      </c>
      <c r="B12" s="178"/>
    </row>
    <row r="13" ht="100.5" customHeight="1" spans="1:4">
      <c r="A13" s="179" t="s">
        <v>763</v>
      </c>
      <c r="B13" s="179"/>
      <c r="C13" s="180"/>
      <c r="D13" s="179"/>
    </row>
    <row r="14" ht="105" customHeight="1" spans="1:4">
      <c r="A14" s="180" t="s">
        <v>764</v>
      </c>
      <c r="B14" s="180"/>
      <c r="C14" s="180"/>
      <c r="D14" s="180"/>
    </row>
    <row r="15" spans="1:4">
      <c r="A15" s="181"/>
      <c r="B15" s="181"/>
      <c r="C15" s="182"/>
      <c r="D15" s="181"/>
    </row>
    <row r="16" spans="1:4">
      <c r="A16" s="183"/>
      <c r="B16" s="183"/>
      <c r="C16" s="184"/>
      <c r="D16" s="183"/>
    </row>
    <row r="17" spans="1:4">
      <c r="A17" s="183"/>
      <c r="B17" s="183"/>
      <c r="C17" s="184"/>
      <c r="D17" s="183"/>
    </row>
  </sheetData>
  <mergeCells count="4">
    <mergeCell ref="A2:D2"/>
    <mergeCell ref="A3:D3"/>
    <mergeCell ref="A13:D13"/>
    <mergeCell ref="A14:D14"/>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theme="0"/>
    <pageSetUpPr fitToPage="1"/>
  </sheetPr>
  <dimension ref="A1:D28"/>
  <sheetViews>
    <sheetView workbookViewId="0">
      <selection activeCell="K48" sqref="K48"/>
    </sheetView>
  </sheetViews>
  <sheetFormatPr defaultColWidth="9" defaultRowHeight="14.25" outlineLevelCol="3"/>
  <cols>
    <col min="1" max="1" width="41.625" customWidth="1"/>
    <col min="2" max="2" width="13.125" style="155" customWidth="1"/>
    <col min="3" max="3" width="13.125" customWidth="1"/>
    <col min="4" max="4" width="15.625" customWidth="1"/>
  </cols>
  <sheetData>
    <row r="1" ht="22.15" customHeight="1" spans="1:2">
      <c r="A1" s="16" t="s">
        <v>765</v>
      </c>
      <c r="B1" s="156"/>
    </row>
    <row r="2" ht="27" customHeight="1" spans="1:4">
      <c r="A2" s="88" t="s">
        <v>766</v>
      </c>
      <c r="B2" s="157"/>
      <c r="C2" s="88"/>
      <c r="D2" s="88"/>
    </row>
    <row r="3" spans="1:4">
      <c r="A3" s="89"/>
      <c r="B3" s="158"/>
      <c r="C3" s="90"/>
      <c r="D3" s="144" t="s">
        <v>698</v>
      </c>
    </row>
    <row r="4" ht="46.15" customHeight="1" spans="1:4">
      <c r="A4" s="98" t="s">
        <v>767</v>
      </c>
      <c r="B4" s="145" t="s">
        <v>58</v>
      </c>
      <c r="C4" s="25" t="s">
        <v>59</v>
      </c>
      <c r="D4" s="25" t="s">
        <v>60</v>
      </c>
    </row>
    <row r="5" ht="18.75" customHeight="1" spans="1:4">
      <c r="A5" s="146" t="s">
        <v>768</v>
      </c>
      <c r="B5" s="159">
        <f>+B6</f>
        <v>83000</v>
      </c>
      <c r="C5" s="160">
        <f>+C6</f>
        <v>36281</v>
      </c>
      <c r="D5" s="148">
        <f>B5/C5</f>
        <v>2.288</v>
      </c>
    </row>
    <row r="6" ht="18.75" customHeight="1" spans="1:4">
      <c r="A6" s="99" t="s">
        <v>769</v>
      </c>
      <c r="B6" s="159">
        <f>SUM(B7:B19)</f>
        <v>83000</v>
      </c>
      <c r="C6" s="160">
        <f>SUM(C7:C19)</f>
        <v>36281</v>
      </c>
      <c r="D6" s="148">
        <f t="shared" ref="D6:D28" si="0">B6/C6</f>
        <v>2.288</v>
      </c>
    </row>
    <row r="7" ht="17.45" customHeight="1" spans="1:4">
      <c r="A7" s="149" t="s">
        <v>770</v>
      </c>
      <c r="B7" s="161"/>
      <c r="C7" s="94"/>
      <c r="D7" s="148"/>
    </row>
    <row r="8" ht="17.45" customHeight="1" spans="1:4">
      <c r="A8" s="149" t="s">
        <v>771</v>
      </c>
      <c r="B8" s="161"/>
      <c r="C8" s="94"/>
      <c r="D8" s="148"/>
    </row>
    <row r="9" ht="17.45" customHeight="1" spans="1:4">
      <c r="A9" s="149" t="s">
        <v>772</v>
      </c>
      <c r="B9" s="161">
        <v>900</v>
      </c>
      <c r="C9" s="94">
        <v>1149</v>
      </c>
      <c r="D9" s="148">
        <f t="shared" si="0"/>
        <v>0.783</v>
      </c>
    </row>
    <row r="10" ht="17.45" customHeight="1" spans="1:4">
      <c r="A10" s="149" t="s">
        <v>773</v>
      </c>
      <c r="B10" s="161">
        <v>200</v>
      </c>
      <c r="C10" s="94">
        <v>234</v>
      </c>
      <c r="D10" s="148">
        <f t="shared" si="0"/>
        <v>0.855</v>
      </c>
    </row>
    <row r="11" ht="17.45" customHeight="1" spans="1:4">
      <c r="A11" s="149" t="s">
        <v>774</v>
      </c>
      <c r="B11" s="161">
        <v>80000</v>
      </c>
      <c r="C11" s="94">
        <v>32929</v>
      </c>
      <c r="D11" s="148">
        <f t="shared" si="0"/>
        <v>2.429</v>
      </c>
    </row>
    <row r="12" ht="17.45" customHeight="1" spans="1:4">
      <c r="A12" s="149" t="s">
        <v>775</v>
      </c>
      <c r="B12" s="161"/>
      <c r="C12" s="94"/>
      <c r="D12" s="148"/>
    </row>
    <row r="13" ht="17.45" customHeight="1" spans="1:4">
      <c r="A13" s="149" t="s">
        <v>776</v>
      </c>
      <c r="B13" s="161">
        <v>440</v>
      </c>
      <c r="C13" s="94">
        <v>531</v>
      </c>
      <c r="D13" s="148">
        <f t="shared" si="0"/>
        <v>0.829</v>
      </c>
    </row>
    <row r="14" ht="17.45" customHeight="1" spans="1:4">
      <c r="A14" s="149" t="s">
        <v>777</v>
      </c>
      <c r="B14" s="161">
        <v>600</v>
      </c>
      <c r="C14" s="94">
        <v>832</v>
      </c>
      <c r="D14" s="148">
        <f t="shared" si="0"/>
        <v>0.721</v>
      </c>
    </row>
    <row r="15" ht="17.45" customHeight="1" spans="1:4">
      <c r="A15" s="149" t="s">
        <v>778</v>
      </c>
      <c r="B15" s="161"/>
      <c r="C15" s="94"/>
      <c r="D15" s="148"/>
    </row>
    <row r="16" ht="17.45" customHeight="1" spans="1:4">
      <c r="A16" s="149" t="s">
        <v>779</v>
      </c>
      <c r="B16" s="161"/>
      <c r="C16" s="94"/>
      <c r="D16" s="148"/>
    </row>
    <row r="17" ht="17.45" customHeight="1" spans="1:4">
      <c r="A17" s="149" t="s">
        <v>780</v>
      </c>
      <c r="B17" s="161">
        <v>860</v>
      </c>
      <c r="C17" s="94">
        <v>606</v>
      </c>
      <c r="D17" s="148">
        <f t="shared" si="0"/>
        <v>1.419</v>
      </c>
    </row>
    <row r="18" ht="17.45" customHeight="1" spans="1:4">
      <c r="A18" s="149" t="s">
        <v>781</v>
      </c>
      <c r="B18" s="161"/>
      <c r="C18" s="94"/>
      <c r="D18" s="148"/>
    </row>
    <row r="19" ht="17.45" customHeight="1" spans="1:4">
      <c r="A19" s="149" t="s">
        <v>782</v>
      </c>
      <c r="B19" s="161"/>
      <c r="C19" s="94"/>
      <c r="D19" s="148"/>
    </row>
    <row r="20" ht="17.45" customHeight="1" spans="1:4">
      <c r="A20" s="98" t="s">
        <v>783</v>
      </c>
      <c r="B20" s="94">
        <f>+B5</f>
        <v>83000</v>
      </c>
      <c r="C20" s="94">
        <f>+C5</f>
        <v>36281</v>
      </c>
      <c r="D20" s="148">
        <f t="shared" si="0"/>
        <v>2.288</v>
      </c>
    </row>
    <row r="21" ht="17.45" customHeight="1" spans="1:4">
      <c r="A21" s="150" t="s">
        <v>784</v>
      </c>
      <c r="B21" s="152"/>
      <c r="C21" s="94"/>
      <c r="D21" s="148"/>
    </row>
    <row r="22" ht="17.45" customHeight="1" spans="1:4">
      <c r="A22" s="150" t="s">
        <v>785</v>
      </c>
      <c r="B22" s="94">
        <f>SUM(B23:B27)</f>
        <v>364</v>
      </c>
      <c r="C22" s="94">
        <f>SUM(C23:C27)</f>
        <v>391656</v>
      </c>
      <c r="D22" s="148">
        <f t="shared" si="0"/>
        <v>0.001</v>
      </c>
    </row>
    <row r="23" ht="17.45" customHeight="1" spans="1:4">
      <c r="A23" s="99" t="s">
        <v>786</v>
      </c>
      <c r="B23" s="162">
        <v>364</v>
      </c>
      <c r="C23" s="94">
        <v>32618</v>
      </c>
      <c r="D23" s="148">
        <f t="shared" si="0"/>
        <v>0.011</v>
      </c>
    </row>
    <row r="24" ht="17.45" customHeight="1" spans="1:4">
      <c r="A24" s="99" t="s">
        <v>787</v>
      </c>
      <c r="B24" s="162"/>
      <c r="C24" s="94"/>
      <c r="D24" s="148"/>
    </row>
    <row r="25" ht="17.45" customHeight="1" spans="1:4">
      <c r="A25" s="99" t="s">
        <v>788</v>
      </c>
      <c r="C25" s="94">
        <v>75060</v>
      </c>
      <c r="D25" s="148">
        <f>B26/C25</f>
        <v>0</v>
      </c>
    </row>
    <row r="26" ht="17.45" customHeight="1" spans="1:4">
      <c r="A26" s="100" t="s">
        <v>789</v>
      </c>
      <c r="B26" s="162"/>
      <c r="C26" s="94">
        <v>11248</v>
      </c>
      <c r="D26" s="148"/>
    </row>
    <row r="27" ht="17.45" customHeight="1" spans="1:4">
      <c r="A27" s="100" t="s">
        <v>790</v>
      </c>
      <c r="B27" s="162"/>
      <c r="C27" s="94">
        <v>272730</v>
      </c>
      <c r="D27" s="148">
        <f t="shared" si="0"/>
        <v>0</v>
      </c>
    </row>
    <row r="28" ht="17.45" customHeight="1" spans="1:4">
      <c r="A28" s="98" t="s">
        <v>99</v>
      </c>
      <c r="B28" s="94">
        <f>+B20+B21+B22</f>
        <v>83364</v>
      </c>
      <c r="C28" s="94">
        <f>+C20+C21+C22</f>
        <v>427937</v>
      </c>
      <c r="D28" s="148">
        <f t="shared" si="0"/>
        <v>0.195</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theme="0"/>
    <pageSetUpPr fitToPage="1"/>
  </sheetPr>
  <dimension ref="A1:D24"/>
  <sheetViews>
    <sheetView workbookViewId="0">
      <selection activeCell="K48" sqref="K48"/>
    </sheetView>
  </sheetViews>
  <sheetFormatPr defaultColWidth="9" defaultRowHeight="14.25" outlineLevelCol="3"/>
  <cols>
    <col min="1" max="1" width="34.5" customWidth="1"/>
    <col min="2" max="2" width="15.25" customWidth="1"/>
    <col min="3" max="3" width="14" customWidth="1"/>
    <col min="4" max="4" width="15.375" customWidth="1"/>
  </cols>
  <sheetData>
    <row r="1" spans="1:2">
      <c r="A1" s="16" t="s">
        <v>791</v>
      </c>
      <c r="B1" s="16"/>
    </row>
    <row r="2" ht="20.25" spans="1:4">
      <c r="A2" s="88" t="s">
        <v>792</v>
      </c>
      <c r="B2" s="88"/>
      <c r="C2" s="88"/>
      <c r="D2" s="88"/>
    </row>
    <row r="3" spans="1:4">
      <c r="A3" s="89"/>
      <c r="B3" s="89"/>
      <c r="C3" s="90"/>
      <c r="D3" s="91" t="s">
        <v>698</v>
      </c>
    </row>
    <row r="4" ht="45.6" customHeight="1" spans="1:4">
      <c r="A4" s="110" t="s">
        <v>767</v>
      </c>
      <c r="B4" s="110" t="s">
        <v>58</v>
      </c>
      <c r="C4" s="110" t="s">
        <v>103</v>
      </c>
      <c r="D4" s="25" t="s">
        <v>104</v>
      </c>
    </row>
    <row r="5" ht="19.9" customHeight="1" spans="1:4">
      <c r="A5" s="100" t="s">
        <v>793</v>
      </c>
      <c r="B5" s="100"/>
      <c r="C5" s="94"/>
      <c r="D5" s="101"/>
    </row>
    <row r="6" ht="19.9" customHeight="1" spans="1:4">
      <c r="A6" s="100" t="s">
        <v>794</v>
      </c>
      <c r="B6" s="100"/>
      <c r="C6" s="94"/>
      <c r="D6" s="101"/>
    </row>
    <row r="7" ht="19.9" customHeight="1" spans="1:4">
      <c r="A7" s="100" t="s">
        <v>795</v>
      </c>
      <c r="B7" s="100"/>
      <c r="C7" s="94"/>
      <c r="D7" s="101"/>
    </row>
    <row r="8" ht="19.9" customHeight="1" spans="1:4">
      <c r="A8" s="100" t="s">
        <v>796</v>
      </c>
      <c r="B8" s="94">
        <v>16064</v>
      </c>
      <c r="C8" s="94">
        <v>12500</v>
      </c>
      <c r="D8" s="101">
        <f>+B8/C8</f>
        <v>1.285</v>
      </c>
    </row>
    <row r="9" ht="19.9" customHeight="1" spans="1:4">
      <c r="A9" s="100" t="s">
        <v>797</v>
      </c>
      <c r="B9" s="100"/>
      <c r="C9" s="94"/>
      <c r="D9" s="101"/>
    </row>
    <row r="10" ht="19.9" customHeight="1" spans="1:4">
      <c r="A10" s="100" t="s">
        <v>798</v>
      </c>
      <c r="B10" s="100"/>
      <c r="C10" s="94"/>
      <c r="D10" s="101"/>
    </row>
    <row r="11" ht="19.9" customHeight="1" spans="1:4">
      <c r="A11" s="100" t="s">
        <v>799</v>
      </c>
      <c r="B11" s="100"/>
      <c r="C11" s="94"/>
      <c r="D11" s="101"/>
    </row>
    <row r="12" ht="19.9" customHeight="1" spans="1:4">
      <c r="A12" s="100" t="s">
        <v>800</v>
      </c>
      <c r="B12" s="100"/>
      <c r="C12" s="94"/>
      <c r="D12" s="101"/>
    </row>
    <row r="13" ht="19.9" customHeight="1" spans="1:4">
      <c r="A13" s="100" t="s">
        <v>801</v>
      </c>
      <c r="B13" s="151">
        <v>804</v>
      </c>
      <c r="C13" s="94">
        <v>846</v>
      </c>
      <c r="D13" s="101">
        <f>+B13/C13</f>
        <v>0.95</v>
      </c>
    </row>
    <row r="14" ht="19.9" customHeight="1" spans="1:4">
      <c r="A14" s="100" t="s">
        <v>802</v>
      </c>
      <c r="B14" s="151">
        <v>18635</v>
      </c>
      <c r="C14" s="94">
        <v>14000</v>
      </c>
      <c r="D14" s="101">
        <f>+B14/C14</f>
        <v>1.331</v>
      </c>
    </row>
    <row r="15" ht="19.9" customHeight="1" spans="1:4">
      <c r="A15" s="100" t="s">
        <v>803</v>
      </c>
      <c r="B15" s="151"/>
      <c r="C15" s="94"/>
      <c r="D15" s="101"/>
    </row>
    <row r="16" ht="19.9" customHeight="1" spans="1:4">
      <c r="A16" s="98" t="s">
        <v>804</v>
      </c>
      <c r="B16" s="94">
        <f>SUM(B5:B15)</f>
        <v>35503</v>
      </c>
      <c r="C16" s="94">
        <f>SUM(C5:C15)</f>
        <v>27346</v>
      </c>
      <c r="D16" s="101">
        <f>+B16/C16</f>
        <v>1.298</v>
      </c>
    </row>
    <row r="17" ht="19.9" customHeight="1" spans="1:4">
      <c r="A17" s="150" t="s">
        <v>131</v>
      </c>
      <c r="B17" s="152">
        <f>23500+1587</f>
        <v>25087</v>
      </c>
      <c r="C17" s="94">
        <v>26000</v>
      </c>
      <c r="D17" s="101">
        <f>+B17/C17</f>
        <v>0.965</v>
      </c>
    </row>
    <row r="18" ht="19.9" customHeight="1" spans="1:4">
      <c r="A18" s="150" t="s">
        <v>132</v>
      </c>
      <c r="B18" s="152">
        <f>B19+B20+B21+B22+B23</f>
        <v>22774</v>
      </c>
      <c r="C18" s="94"/>
      <c r="D18" s="101"/>
    </row>
    <row r="19" ht="19.9" customHeight="1" spans="1:4">
      <c r="A19" s="108" t="s">
        <v>805</v>
      </c>
      <c r="B19" s="153"/>
      <c r="C19" s="94"/>
      <c r="D19" s="101"/>
    </row>
    <row r="20" ht="19.9" customHeight="1" spans="1:4">
      <c r="A20" s="108" t="s">
        <v>806</v>
      </c>
      <c r="B20" s="154">
        <v>2274</v>
      </c>
      <c r="C20" s="94"/>
      <c r="D20" s="101"/>
    </row>
    <row r="21" ht="19.9" customHeight="1" spans="1:4">
      <c r="A21" s="108" t="s">
        <v>691</v>
      </c>
      <c r="B21" s="154">
        <v>20500</v>
      </c>
      <c r="C21" s="94"/>
      <c r="D21" s="101"/>
    </row>
    <row r="22" ht="19.9" customHeight="1" spans="1:4">
      <c r="A22" s="108" t="s">
        <v>807</v>
      </c>
      <c r="B22" s="108"/>
      <c r="C22" s="94"/>
      <c r="D22" s="101"/>
    </row>
    <row r="23" ht="19.9" customHeight="1" spans="1:4">
      <c r="A23" s="108" t="s">
        <v>808</v>
      </c>
      <c r="B23" s="108"/>
      <c r="C23" s="94"/>
      <c r="D23" s="101"/>
    </row>
    <row r="24" ht="19.9" customHeight="1" spans="1:4">
      <c r="A24" s="98" t="s">
        <v>146</v>
      </c>
      <c r="B24" s="94">
        <f>+B16+B17+B18</f>
        <v>83364</v>
      </c>
      <c r="C24" s="94">
        <f>+C16+C17+C18</f>
        <v>53346</v>
      </c>
      <c r="D24" s="101">
        <f>+B24/C24</f>
        <v>1.563</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theme="0"/>
    <pageSetUpPr fitToPage="1"/>
  </sheetPr>
  <dimension ref="A1:D28"/>
  <sheetViews>
    <sheetView tabSelected="1" workbookViewId="0">
      <selection activeCell="K48" sqref="K48"/>
    </sheetView>
  </sheetViews>
  <sheetFormatPr defaultColWidth="9" defaultRowHeight="14.25" outlineLevelCol="3"/>
  <cols>
    <col min="1" max="1" width="41.625" customWidth="1"/>
    <col min="2" max="2" width="14.625" customWidth="1"/>
    <col min="3" max="3" width="13" customWidth="1"/>
    <col min="4" max="4" width="15.625" customWidth="1"/>
  </cols>
  <sheetData>
    <row r="1" ht="22.15" customHeight="1" spans="1:1">
      <c r="A1" s="16" t="s">
        <v>809</v>
      </c>
    </row>
    <row r="2" ht="27" customHeight="1" spans="1:4">
      <c r="A2" s="88" t="s">
        <v>810</v>
      </c>
      <c r="B2" s="88"/>
      <c r="C2" s="88"/>
      <c r="D2" s="88"/>
    </row>
    <row r="3" spans="1:4">
      <c r="A3" s="89"/>
      <c r="B3" s="90"/>
      <c r="C3" s="90"/>
      <c r="D3" s="144" t="s">
        <v>698</v>
      </c>
    </row>
    <row r="4" ht="46.15" customHeight="1" spans="1:4">
      <c r="A4" s="98" t="s">
        <v>767</v>
      </c>
      <c r="B4" s="145" t="s">
        <v>58</v>
      </c>
      <c r="C4" s="25" t="s">
        <v>59</v>
      </c>
      <c r="D4" s="25" t="s">
        <v>60</v>
      </c>
    </row>
    <row r="5" ht="18.75" customHeight="1" spans="1:4">
      <c r="A5" s="146" t="s">
        <v>768</v>
      </c>
      <c r="B5" s="147">
        <f>B6</f>
        <v>83000</v>
      </c>
      <c r="C5" s="147">
        <f>C6</f>
        <v>36281</v>
      </c>
      <c r="D5" s="148">
        <f>+B5/C5</f>
        <v>2.288</v>
      </c>
    </row>
    <row r="6" ht="18.75" customHeight="1" spans="1:4">
      <c r="A6" s="99" t="s">
        <v>769</v>
      </c>
      <c r="B6" s="147">
        <f>SUM(B7:B19)</f>
        <v>83000</v>
      </c>
      <c r="C6" s="147">
        <f>SUM(C7:C19)</f>
        <v>36281</v>
      </c>
      <c r="D6" s="148">
        <f>+B6/C6</f>
        <v>2.288</v>
      </c>
    </row>
    <row r="7" ht="17.45" customHeight="1" spans="1:4">
      <c r="A7" s="149" t="s">
        <v>770</v>
      </c>
      <c r="B7" s="94"/>
      <c r="C7" s="94"/>
      <c r="D7" s="148"/>
    </row>
    <row r="8" ht="17.45" customHeight="1" spans="1:4">
      <c r="A8" s="149" t="s">
        <v>771</v>
      </c>
      <c r="B8" s="94"/>
      <c r="C8" s="94"/>
      <c r="D8" s="148"/>
    </row>
    <row r="9" ht="17.45" customHeight="1" spans="1:4">
      <c r="A9" s="149" t="s">
        <v>772</v>
      </c>
      <c r="B9" s="94">
        <v>900</v>
      </c>
      <c r="C9" s="94">
        <v>1149</v>
      </c>
      <c r="D9" s="148"/>
    </row>
    <row r="10" ht="17.45" customHeight="1" spans="1:4">
      <c r="A10" s="149" t="s">
        <v>773</v>
      </c>
      <c r="B10" s="94">
        <v>200</v>
      </c>
      <c r="C10" s="94">
        <v>234</v>
      </c>
      <c r="D10" s="148"/>
    </row>
    <row r="11" ht="17.45" customHeight="1" spans="1:4">
      <c r="A11" s="149" t="s">
        <v>774</v>
      </c>
      <c r="B11" s="94">
        <v>80000</v>
      </c>
      <c r="C11" s="94">
        <v>32929</v>
      </c>
      <c r="D11" s="148">
        <f>+B11/C11</f>
        <v>2.429</v>
      </c>
    </row>
    <row r="12" ht="17.45" customHeight="1" spans="1:4">
      <c r="A12" s="149" t="s">
        <v>775</v>
      </c>
      <c r="B12" s="94"/>
      <c r="C12" s="94"/>
      <c r="D12" s="148"/>
    </row>
    <row r="13" ht="17.45" customHeight="1" spans="1:4">
      <c r="A13" s="149" t="s">
        <v>776</v>
      </c>
      <c r="B13" s="94">
        <v>440</v>
      </c>
      <c r="C13" s="94">
        <v>531</v>
      </c>
      <c r="D13" s="148">
        <f>+B13/C13</f>
        <v>0.829</v>
      </c>
    </row>
    <row r="14" ht="17.45" customHeight="1" spans="1:4">
      <c r="A14" s="149" t="s">
        <v>777</v>
      </c>
      <c r="B14" s="94">
        <v>600</v>
      </c>
      <c r="C14" s="94">
        <v>832</v>
      </c>
      <c r="D14" s="148">
        <f>+B14/C14</f>
        <v>0.721</v>
      </c>
    </row>
    <row r="15" ht="17.45" customHeight="1" spans="1:4">
      <c r="A15" s="149" t="s">
        <v>778</v>
      </c>
      <c r="B15" s="94"/>
      <c r="C15" s="94"/>
      <c r="D15" s="148"/>
    </row>
    <row r="16" ht="17.45" customHeight="1" spans="1:4">
      <c r="A16" s="149" t="s">
        <v>779</v>
      </c>
      <c r="B16" s="94"/>
      <c r="C16" s="94"/>
      <c r="D16" s="148"/>
    </row>
    <row r="17" ht="17.45" customHeight="1" spans="1:4">
      <c r="A17" s="149" t="s">
        <v>780</v>
      </c>
      <c r="B17" s="94">
        <v>860</v>
      </c>
      <c r="C17" s="94">
        <v>606</v>
      </c>
      <c r="D17" s="148">
        <f>+B17/C17</f>
        <v>1.419</v>
      </c>
    </row>
    <row r="18" ht="17.45" customHeight="1" spans="1:4">
      <c r="A18" s="149" t="s">
        <v>781</v>
      </c>
      <c r="B18" s="94"/>
      <c r="C18" s="94"/>
      <c r="D18" s="148"/>
    </row>
    <row r="19" ht="17.45" customHeight="1" spans="1:4">
      <c r="A19" s="149" t="s">
        <v>782</v>
      </c>
      <c r="B19" s="94"/>
      <c r="C19" s="94"/>
      <c r="D19" s="148"/>
    </row>
    <row r="20" ht="17.45" customHeight="1" spans="1:4">
      <c r="A20" s="98" t="s">
        <v>783</v>
      </c>
      <c r="B20" s="94">
        <f>SUM(B7:B19)</f>
        <v>83000</v>
      </c>
      <c r="C20" s="94">
        <f>SUM(C7:C19)</f>
        <v>36281</v>
      </c>
      <c r="D20" s="148">
        <f>+B20/C20</f>
        <v>2.288</v>
      </c>
    </row>
    <row r="21" ht="17.45" customHeight="1" spans="1:4">
      <c r="A21" s="150" t="s">
        <v>784</v>
      </c>
      <c r="B21" s="94">
        <v>0</v>
      </c>
      <c r="C21" s="94">
        <v>0</v>
      </c>
      <c r="D21" s="148"/>
    </row>
    <row r="22" ht="17.45" customHeight="1" spans="1:4">
      <c r="A22" s="150" t="s">
        <v>785</v>
      </c>
      <c r="B22" s="94">
        <f>B23+B24+B25+B26+B27</f>
        <v>364</v>
      </c>
      <c r="C22" s="94">
        <f>C23+C24+C25+C26+C27</f>
        <v>391656</v>
      </c>
      <c r="D22" s="148">
        <f>+B22/C22</f>
        <v>0.001</v>
      </c>
    </row>
    <row r="23" ht="17.45" customHeight="1" spans="1:4">
      <c r="A23" s="99" t="s">
        <v>786</v>
      </c>
      <c r="B23" s="94">
        <v>364</v>
      </c>
      <c r="C23" s="94">
        <v>32618</v>
      </c>
      <c r="D23" s="148">
        <f>+B23/C23</f>
        <v>0.011</v>
      </c>
    </row>
    <row r="24" ht="17.45" customHeight="1" spans="1:4">
      <c r="A24" s="99" t="s">
        <v>787</v>
      </c>
      <c r="B24" s="94"/>
      <c r="C24" s="94"/>
      <c r="D24" s="148"/>
    </row>
    <row r="25" ht="17.45" customHeight="1" spans="1:4">
      <c r="A25" s="99" t="s">
        <v>788</v>
      </c>
      <c r="B25" s="94"/>
      <c r="C25" s="94">
        <v>75060</v>
      </c>
      <c r="D25" s="148">
        <f>+B25/C25</f>
        <v>0</v>
      </c>
    </row>
    <row r="26" ht="17.45" customHeight="1" spans="1:4">
      <c r="A26" s="100" t="s">
        <v>789</v>
      </c>
      <c r="B26" s="94"/>
      <c r="C26" s="94">
        <v>11248</v>
      </c>
      <c r="D26" s="148"/>
    </row>
    <row r="27" ht="17.45" customHeight="1" spans="1:4">
      <c r="A27" s="100" t="s">
        <v>790</v>
      </c>
      <c r="B27" s="94"/>
      <c r="C27" s="94">
        <v>272730</v>
      </c>
      <c r="D27" s="148">
        <f>+B27/C27</f>
        <v>0</v>
      </c>
    </row>
    <row r="28" ht="17.45" customHeight="1" spans="1:4">
      <c r="A28" s="98" t="s">
        <v>99</v>
      </c>
      <c r="B28" s="94">
        <f>B5+B21+B22</f>
        <v>83364</v>
      </c>
      <c r="C28" s="94">
        <f>C5+C21+C22</f>
        <v>427937</v>
      </c>
      <c r="D28" s="148">
        <f>+B28/C28</f>
        <v>0.195</v>
      </c>
    </row>
  </sheetData>
  <mergeCells count="1">
    <mergeCell ref="A2:D2"/>
  </mergeCells>
  <pageMargins left="0.707638888888889" right="0.707638888888889" top="0.747916666666667" bottom="0.747916666666667" header="0.313888888888889" footer="0.313888888888889"/>
  <pageSetup paperSize="9" scale="96"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D49"/>
  <sheetViews>
    <sheetView topLeftCell="A31" workbookViewId="0">
      <selection activeCell="D31" sqref="D31"/>
    </sheetView>
  </sheetViews>
  <sheetFormatPr defaultColWidth="9" defaultRowHeight="14.25" outlineLevelCol="3"/>
  <cols>
    <col min="1" max="1" width="51" customWidth="1"/>
    <col min="2" max="2" width="18.25" customWidth="1"/>
    <col min="3" max="3" width="14.25" style="121" customWidth="1"/>
    <col min="4" max="4" width="15" customWidth="1"/>
  </cols>
  <sheetData>
    <row r="1" ht="19.15" customHeight="1" spans="1:4">
      <c r="A1" s="122" t="s">
        <v>811</v>
      </c>
      <c r="B1" s="122"/>
      <c r="C1" s="123"/>
      <c r="D1" s="124"/>
    </row>
    <row r="2" ht="23.45" customHeight="1" spans="1:4">
      <c r="A2" s="125" t="s">
        <v>812</v>
      </c>
      <c r="B2" s="125"/>
      <c r="C2" s="126"/>
      <c r="D2" s="125"/>
    </row>
    <row r="3" ht="17.45" customHeight="1" spans="1:4">
      <c r="A3" s="127"/>
      <c r="B3" s="127"/>
      <c r="C3" s="128"/>
      <c r="D3" s="129" t="s">
        <v>698</v>
      </c>
    </row>
    <row r="4" ht="27" spans="1:4">
      <c r="A4" s="130" t="s">
        <v>767</v>
      </c>
      <c r="B4" s="131" t="s">
        <v>58</v>
      </c>
      <c r="C4" s="132" t="s">
        <v>103</v>
      </c>
      <c r="D4" s="133" t="s">
        <v>104</v>
      </c>
    </row>
    <row r="5" ht="19.15" customHeight="1" spans="1:4">
      <c r="A5" s="109" t="s">
        <v>327</v>
      </c>
      <c r="B5" s="109">
        <v>0</v>
      </c>
      <c r="C5" s="134"/>
      <c r="D5" s="135"/>
    </row>
    <row r="6" ht="19.15" customHeight="1" spans="1:4">
      <c r="A6" s="109" t="s">
        <v>813</v>
      </c>
      <c r="B6" s="109">
        <v>0</v>
      </c>
      <c r="C6" s="134"/>
      <c r="D6" s="135"/>
    </row>
    <row r="7" ht="19.15" customHeight="1" spans="1:4">
      <c r="A7" s="109" t="s">
        <v>814</v>
      </c>
      <c r="B7" s="109">
        <v>0</v>
      </c>
      <c r="C7" s="134"/>
      <c r="D7" s="135"/>
    </row>
    <row r="8" ht="19.15" customHeight="1" spans="1:4">
      <c r="A8" s="109" t="s">
        <v>349</v>
      </c>
      <c r="B8" s="109">
        <v>0</v>
      </c>
      <c r="C8" s="134"/>
      <c r="D8" s="135"/>
    </row>
    <row r="9" ht="19.15" customHeight="1" spans="1:4">
      <c r="A9" s="136" t="s">
        <v>815</v>
      </c>
      <c r="B9" s="136">
        <v>0</v>
      </c>
      <c r="C9" s="137"/>
      <c r="D9" s="135"/>
    </row>
    <row r="10" ht="19.15" customHeight="1" spans="1:4">
      <c r="A10" s="109" t="s">
        <v>816</v>
      </c>
      <c r="B10" s="109">
        <v>0</v>
      </c>
      <c r="C10" s="134"/>
      <c r="D10" s="135"/>
    </row>
    <row r="11" ht="19.15" customHeight="1" spans="1:4">
      <c r="A11" s="136" t="s">
        <v>473</v>
      </c>
      <c r="B11" s="136">
        <f>B12+B19+B21+B23+B27</f>
        <v>16064</v>
      </c>
      <c r="C11" s="137">
        <f>C12+C19+C21+C23+C27+C31</f>
        <v>12500</v>
      </c>
      <c r="D11" s="135">
        <f>B11/C11</f>
        <v>1.285</v>
      </c>
    </row>
    <row r="12" ht="19.15" customHeight="1" spans="1:4">
      <c r="A12" s="109" t="s">
        <v>817</v>
      </c>
      <c r="B12" s="109">
        <f>SUM(B13:B18)</f>
        <v>13504</v>
      </c>
      <c r="C12" s="134">
        <f>C13+C14+C15+C16+C17+C18</f>
        <v>9000</v>
      </c>
      <c r="D12" s="135">
        <f t="shared" ref="D12:D49" si="0">B12/C12</f>
        <v>1.5</v>
      </c>
    </row>
    <row r="13" ht="19.15" customHeight="1" spans="1:4">
      <c r="A13" s="136" t="s">
        <v>818</v>
      </c>
      <c r="B13" s="136">
        <v>2900</v>
      </c>
      <c r="C13" s="137">
        <v>3000</v>
      </c>
      <c r="D13" s="135">
        <f t="shared" si="0"/>
        <v>0.967</v>
      </c>
    </row>
    <row r="14" ht="19.15" customHeight="1" spans="1:4">
      <c r="A14" s="109" t="s">
        <v>819</v>
      </c>
      <c r="B14" s="109">
        <v>512</v>
      </c>
      <c r="C14" s="134"/>
      <c r="D14" s="135" t="e">
        <f t="shared" si="0"/>
        <v>#DIV/0!</v>
      </c>
    </row>
    <row r="15" ht="19.15" customHeight="1" spans="1:4">
      <c r="A15" s="136" t="s">
        <v>820</v>
      </c>
      <c r="B15" s="136">
        <v>0</v>
      </c>
      <c r="C15" s="137">
        <v>306</v>
      </c>
      <c r="D15" s="135">
        <f t="shared" si="0"/>
        <v>0</v>
      </c>
    </row>
    <row r="16" ht="19.15" customHeight="1" spans="1:4">
      <c r="A16" s="136" t="s">
        <v>821</v>
      </c>
      <c r="B16" s="136">
        <v>867</v>
      </c>
      <c r="C16" s="137">
        <v>2063</v>
      </c>
      <c r="D16" s="135">
        <f t="shared" si="0"/>
        <v>0.42</v>
      </c>
    </row>
    <row r="17" ht="19.15" customHeight="1" spans="1:4">
      <c r="A17" s="136" t="s">
        <v>822</v>
      </c>
      <c r="B17" s="136">
        <v>623</v>
      </c>
      <c r="C17" s="137">
        <v>1666</v>
      </c>
      <c r="D17" s="135">
        <f t="shared" si="0"/>
        <v>0.374</v>
      </c>
    </row>
    <row r="18" ht="19.15" customHeight="1" spans="1:4">
      <c r="A18" s="109" t="s">
        <v>823</v>
      </c>
      <c r="B18" s="109">
        <v>8602</v>
      </c>
      <c r="C18" s="134">
        <v>1965</v>
      </c>
      <c r="D18" s="135">
        <f t="shared" si="0"/>
        <v>4.378</v>
      </c>
    </row>
    <row r="19" ht="19.15" customHeight="1" spans="1:4">
      <c r="A19" s="136" t="s">
        <v>824</v>
      </c>
      <c r="B19" s="136">
        <f>SUM(B20)</f>
        <v>900</v>
      </c>
      <c r="C19" s="137">
        <v>800</v>
      </c>
      <c r="D19" s="135">
        <f t="shared" si="0"/>
        <v>1.125</v>
      </c>
    </row>
    <row r="20" ht="19.15" customHeight="1" spans="1:4">
      <c r="A20" s="109" t="s">
        <v>825</v>
      </c>
      <c r="B20" s="109">
        <v>900</v>
      </c>
      <c r="C20" s="134">
        <v>800</v>
      </c>
      <c r="D20" s="135">
        <f t="shared" si="0"/>
        <v>1.125</v>
      </c>
    </row>
    <row r="21" ht="19.15" customHeight="1" spans="1:4">
      <c r="A21" s="136" t="s">
        <v>826</v>
      </c>
      <c r="B21" s="136">
        <f>SUM(B22)</f>
        <v>200</v>
      </c>
      <c r="C21" s="137">
        <v>200</v>
      </c>
      <c r="D21" s="135">
        <f t="shared" si="0"/>
        <v>1</v>
      </c>
    </row>
    <row r="22" ht="19.15" customHeight="1" spans="1:4">
      <c r="A22" s="109" t="s">
        <v>827</v>
      </c>
      <c r="B22" s="109">
        <v>200</v>
      </c>
      <c r="C22" s="134">
        <v>200</v>
      </c>
      <c r="D22" s="135">
        <f t="shared" si="0"/>
        <v>1</v>
      </c>
    </row>
    <row r="23" ht="19.15" customHeight="1" spans="1:4">
      <c r="A23" s="136" t="s">
        <v>828</v>
      </c>
      <c r="B23" s="136">
        <f>SUM(B24:B26)</f>
        <v>600</v>
      </c>
      <c r="C23" s="137">
        <f>C24+C25+C26</f>
        <v>2000</v>
      </c>
      <c r="D23" s="135">
        <f t="shared" si="0"/>
        <v>0.3</v>
      </c>
    </row>
    <row r="24" ht="19.15" customHeight="1" spans="1:4">
      <c r="A24" s="109" t="s">
        <v>829</v>
      </c>
      <c r="B24" s="109">
        <v>0</v>
      </c>
      <c r="C24" s="134">
        <v>242</v>
      </c>
      <c r="D24" s="135">
        <f t="shared" si="0"/>
        <v>0</v>
      </c>
    </row>
    <row r="25" ht="19.15" customHeight="1" spans="1:4">
      <c r="A25" s="136" t="s">
        <v>830</v>
      </c>
      <c r="B25" s="136">
        <v>35</v>
      </c>
      <c r="C25" s="137">
        <v>35</v>
      </c>
      <c r="D25" s="135">
        <f t="shared" si="0"/>
        <v>1</v>
      </c>
    </row>
    <row r="26" ht="19.15" customHeight="1" spans="1:4">
      <c r="A26" s="109" t="s">
        <v>831</v>
      </c>
      <c r="B26" s="109">
        <v>565</v>
      </c>
      <c r="C26" s="134">
        <v>1723</v>
      </c>
      <c r="D26" s="135">
        <f t="shared" si="0"/>
        <v>0.328</v>
      </c>
    </row>
    <row r="27" ht="19.15" customHeight="1" spans="1:4">
      <c r="A27" s="136" t="s">
        <v>832</v>
      </c>
      <c r="B27" s="136">
        <f>SUM(B28:B30)</f>
        <v>860</v>
      </c>
      <c r="C27" s="137">
        <v>500</v>
      </c>
      <c r="D27" s="135">
        <f t="shared" si="0"/>
        <v>1.72</v>
      </c>
    </row>
    <row r="28" ht="19.15" customHeight="1" spans="1:4">
      <c r="A28" s="109" t="s">
        <v>833</v>
      </c>
      <c r="B28" s="109">
        <v>60</v>
      </c>
      <c r="C28" s="134">
        <v>60</v>
      </c>
      <c r="D28" s="135">
        <f t="shared" si="0"/>
        <v>1</v>
      </c>
    </row>
    <row r="29" ht="19.15" customHeight="1" spans="1:4">
      <c r="A29" s="136" t="s">
        <v>834</v>
      </c>
      <c r="B29" s="136"/>
      <c r="C29" s="137"/>
      <c r="D29" s="135"/>
    </row>
    <row r="30" ht="19.15" customHeight="1" spans="1:4">
      <c r="A30" s="136" t="s">
        <v>835</v>
      </c>
      <c r="B30" s="136">
        <v>800</v>
      </c>
      <c r="C30" s="137">
        <v>440</v>
      </c>
      <c r="D30" s="135">
        <f t="shared" si="0"/>
        <v>1.818</v>
      </c>
    </row>
    <row r="31" ht="19.15" customHeight="1" spans="1:4">
      <c r="A31" s="109" t="s">
        <v>611</v>
      </c>
      <c r="B31" s="109">
        <f>B32</f>
        <v>804</v>
      </c>
      <c r="C31" s="134"/>
      <c r="D31" s="135" t="e">
        <f t="shared" si="0"/>
        <v>#DIV/0!</v>
      </c>
    </row>
    <row r="32" ht="19.15" customHeight="1" spans="1:4">
      <c r="A32" s="136" t="s">
        <v>836</v>
      </c>
      <c r="B32" s="136">
        <f>SUM(B33:B37)</f>
        <v>804</v>
      </c>
      <c r="C32" s="137">
        <v>846</v>
      </c>
      <c r="D32" s="135">
        <f t="shared" si="0"/>
        <v>0.95</v>
      </c>
    </row>
    <row r="33" ht="19.15" customHeight="1" spans="1:4">
      <c r="A33" s="136" t="s">
        <v>837</v>
      </c>
      <c r="B33" s="136">
        <v>234</v>
      </c>
      <c r="C33" s="137">
        <v>250</v>
      </c>
      <c r="D33" s="135">
        <f t="shared" si="0"/>
        <v>0.936</v>
      </c>
    </row>
    <row r="34" ht="19.15" customHeight="1" spans="1:4">
      <c r="A34" s="136" t="s">
        <v>838</v>
      </c>
      <c r="B34" s="136">
        <v>570</v>
      </c>
      <c r="C34" s="137">
        <v>157</v>
      </c>
      <c r="D34" s="135">
        <f t="shared" si="0"/>
        <v>3.631</v>
      </c>
    </row>
    <row r="35" ht="19.15" customHeight="1" spans="1:4">
      <c r="A35" s="136" t="s">
        <v>839</v>
      </c>
      <c r="B35" s="136">
        <v>0</v>
      </c>
      <c r="C35" s="137">
        <v>408</v>
      </c>
      <c r="D35" s="135">
        <f t="shared" si="0"/>
        <v>0</v>
      </c>
    </row>
    <row r="36" ht="19.15" customHeight="1" spans="1:4">
      <c r="A36" s="136" t="s">
        <v>840</v>
      </c>
      <c r="B36" s="136">
        <v>0</v>
      </c>
      <c r="C36" s="137"/>
      <c r="D36" s="135"/>
    </row>
    <row r="37" ht="19.15" customHeight="1" spans="1:4">
      <c r="A37" s="136" t="s">
        <v>841</v>
      </c>
      <c r="B37" s="136">
        <v>0</v>
      </c>
      <c r="C37" s="137">
        <v>188</v>
      </c>
      <c r="D37" s="135">
        <f t="shared" si="0"/>
        <v>0</v>
      </c>
    </row>
    <row r="38" ht="19.15" customHeight="1" spans="1:4">
      <c r="A38" s="136" t="s">
        <v>614</v>
      </c>
      <c r="B38" s="136">
        <f>SUM(B39)</f>
        <v>18635</v>
      </c>
      <c r="C38" s="137">
        <v>14000</v>
      </c>
      <c r="D38" s="135">
        <f t="shared" si="0"/>
        <v>1.331</v>
      </c>
    </row>
    <row r="39" ht="19.15" customHeight="1" spans="1:4">
      <c r="A39" s="136" t="s">
        <v>842</v>
      </c>
      <c r="B39" s="136">
        <f>SUM(B40)</f>
        <v>18635</v>
      </c>
      <c r="C39" s="137">
        <v>14000</v>
      </c>
      <c r="D39" s="135">
        <f t="shared" si="0"/>
        <v>1.331</v>
      </c>
    </row>
    <row r="40" ht="19.15" customHeight="1" spans="1:4">
      <c r="A40" s="136" t="s">
        <v>843</v>
      </c>
      <c r="B40" s="136">
        <v>18635</v>
      </c>
      <c r="C40" s="137">
        <v>14000</v>
      </c>
      <c r="D40" s="135">
        <f t="shared" si="0"/>
        <v>1.331</v>
      </c>
    </row>
    <row r="41" ht="19.15" customHeight="1" spans="1:4">
      <c r="A41" s="130" t="s">
        <v>804</v>
      </c>
      <c r="B41" s="138">
        <f>B38+B32+B27+B23+B21+B19+B12</f>
        <v>35503</v>
      </c>
      <c r="C41" s="138">
        <f>C38+C32+C27+C23+C21+C19+C12</f>
        <v>27346</v>
      </c>
      <c r="D41" s="135">
        <f t="shared" si="0"/>
        <v>1.298</v>
      </c>
    </row>
    <row r="42" ht="19.15" customHeight="1" spans="1:4">
      <c r="A42" s="139" t="s">
        <v>131</v>
      </c>
      <c r="B42" s="139">
        <v>25087</v>
      </c>
      <c r="C42" s="140">
        <v>26000</v>
      </c>
      <c r="D42" s="135">
        <f t="shared" si="0"/>
        <v>0.965</v>
      </c>
    </row>
    <row r="43" ht="19.15" customHeight="1" spans="1:4">
      <c r="A43" s="139" t="s">
        <v>132</v>
      </c>
      <c r="B43" s="139">
        <f>SUM(B44:B48)</f>
        <v>22774</v>
      </c>
      <c r="C43" s="140"/>
      <c r="D43" s="135"/>
    </row>
    <row r="44" ht="19.15" customHeight="1" spans="1:4">
      <c r="A44" s="141" t="s">
        <v>805</v>
      </c>
      <c r="B44" s="141"/>
      <c r="C44" s="142"/>
      <c r="D44" s="135"/>
    </row>
    <row r="45" spans="1:4">
      <c r="A45" s="141" t="s">
        <v>806</v>
      </c>
      <c r="B45" s="136">
        <v>2274</v>
      </c>
      <c r="C45" s="142"/>
      <c r="D45" s="135"/>
    </row>
    <row r="46" spans="1:4">
      <c r="A46" s="141" t="s">
        <v>691</v>
      </c>
      <c r="B46" s="136">
        <v>20500</v>
      </c>
      <c r="C46" s="142"/>
      <c r="D46" s="135"/>
    </row>
    <row r="47" spans="1:4">
      <c r="A47" s="141" t="s">
        <v>807</v>
      </c>
      <c r="B47" s="141"/>
      <c r="C47" s="142"/>
      <c r="D47" s="135"/>
    </row>
    <row r="48" spans="1:4">
      <c r="A48" s="141" t="s">
        <v>808</v>
      </c>
      <c r="B48" s="141"/>
      <c r="C48" s="142"/>
      <c r="D48" s="135"/>
    </row>
    <row r="49" spans="1:4">
      <c r="A49" s="130" t="s">
        <v>146</v>
      </c>
      <c r="B49" s="143">
        <f>B41+B42+B43</f>
        <v>83364</v>
      </c>
      <c r="C49" s="143">
        <f>C41+C42+C43</f>
        <v>53346</v>
      </c>
      <c r="D49" s="135">
        <f t="shared" si="0"/>
        <v>1.563</v>
      </c>
    </row>
  </sheetData>
  <mergeCells count="1">
    <mergeCell ref="A2:D2"/>
  </mergeCells>
  <printOptions horizontalCentered="1"/>
  <pageMargins left="0.393055555555556" right="0.393055555555556" top="0.590277777777778" bottom="0.393055555555556" header="0.313888888888889" footer="0.313888888888889"/>
  <pageSetup paperSize="9" scale="7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theme="0"/>
    <pageSetUpPr fitToPage="1"/>
  </sheetPr>
  <dimension ref="A1:J17"/>
  <sheetViews>
    <sheetView workbookViewId="0">
      <selection activeCell="K48" sqref="K48"/>
    </sheetView>
  </sheetViews>
  <sheetFormatPr defaultColWidth="9" defaultRowHeight="14.25"/>
  <cols>
    <col min="1" max="1" width="23" customWidth="1"/>
    <col min="2" max="9" width="10.375" customWidth="1"/>
    <col min="10" max="10" width="15.125" customWidth="1"/>
  </cols>
  <sheetData>
    <row r="1" ht="18.6" customHeight="1" spans="1:1">
      <c r="A1" s="16" t="s">
        <v>844</v>
      </c>
    </row>
    <row r="2" ht="20.25" spans="1:10">
      <c r="A2" s="88" t="s">
        <v>845</v>
      </c>
      <c r="B2" s="88"/>
      <c r="C2" s="88"/>
      <c r="D2" s="88"/>
      <c r="E2" s="88"/>
      <c r="F2" s="88"/>
      <c r="G2" s="88"/>
      <c r="H2" s="88"/>
      <c r="I2" s="88"/>
      <c r="J2" s="88"/>
    </row>
    <row r="3" spans="1:10">
      <c r="A3" s="116"/>
      <c r="B3" s="116"/>
      <c r="C3" s="116"/>
      <c r="D3" s="116"/>
      <c r="E3" s="116"/>
      <c r="F3" s="116"/>
      <c r="G3" s="116"/>
      <c r="H3" s="116"/>
      <c r="J3" s="119" t="s">
        <v>698</v>
      </c>
    </row>
    <row r="4" ht="23.45" customHeight="1" spans="1:10">
      <c r="A4" s="117" t="s">
        <v>699</v>
      </c>
      <c r="B4" s="98" t="s">
        <v>747</v>
      </c>
      <c r="C4" s="98" t="s">
        <v>751</v>
      </c>
      <c r="D4" s="98" t="s">
        <v>751</v>
      </c>
      <c r="E4" s="98" t="s">
        <v>751</v>
      </c>
      <c r="F4" s="98" t="s">
        <v>751</v>
      </c>
      <c r="G4" s="98" t="s">
        <v>846</v>
      </c>
      <c r="H4" s="98" t="s">
        <v>846</v>
      </c>
      <c r="I4" s="98" t="s">
        <v>846</v>
      </c>
      <c r="J4" s="120" t="s">
        <v>752</v>
      </c>
    </row>
    <row r="5" ht="25.35" customHeight="1" spans="1:10">
      <c r="A5" s="100" t="s">
        <v>793</v>
      </c>
      <c r="B5" s="95">
        <v>0</v>
      </c>
      <c r="C5" s="95">
        <v>0</v>
      </c>
      <c r="D5" s="95">
        <v>0</v>
      </c>
      <c r="E5" s="95">
        <v>0</v>
      </c>
      <c r="F5" s="95">
        <v>0</v>
      </c>
      <c r="G5" s="95">
        <v>0</v>
      </c>
      <c r="H5" s="95">
        <v>0</v>
      </c>
      <c r="I5" s="95">
        <v>0</v>
      </c>
      <c r="J5" s="95">
        <v>0</v>
      </c>
    </row>
    <row r="6" ht="25.35" customHeight="1" spans="1:10">
      <c r="A6" s="100" t="s">
        <v>794</v>
      </c>
      <c r="B6" s="95">
        <v>0</v>
      </c>
      <c r="C6" s="95">
        <v>0</v>
      </c>
      <c r="D6" s="95">
        <v>0</v>
      </c>
      <c r="E6" s="95">
        <v>0</v>
      </c>
      <c r="F6" s="95">
        <v>0</v>
      </c>
      <c r="G6" s="95">
        <v>0</v>
      </c>
      <c r="H6" s="95">
        <v>0</v>
      </c>
      <c r="I6" s="95">
        <v>0</v>
      </c>
      <c r="J6" s="95">
        <v>0</v>
      </c>
    </row>
    <row r="7" ht="25.35" customHeight="1" spans="1:10">
      <c r="A7" s="100" t="s">
        <v>795</v>
      </c>
      <c r="B7" s="95">
        <v>0</v>
      </c>
      <c r="C7" s="95">
        <v>0</v>
      </c>
      <c r="D7" s="95">
        <v>0</v>
      </c>
      <c r="E7" s="95">
        <v>0</v>
      </c>
      <c r="F7" s="95">
        <v>0</v>
      </c>
      <c r="G7" s="95">
        <v>0</v>
      </c>
      <c r="H7" s="95">
        <v>0</v>
      </c>
      <c r="I7" s="95">
        <v>0</v>
      </c>
      <c r="J7" s="95">
        <v>0</v>
      </c>
    </row>
    <row r="8" ht="25.35" customHeight="1" spans="1:10">
      <c r="A8" s="100" t="s">
        <v>796</v>
      </c>
      <c r="B8" s="95">
        <v>0</v>
      </c>
      <c r="C8" s="95">
        <v>0</v>
      </c>
      <c r="D8" s="95">
        <v>0</v>
      </c>
      <c r="E8" s="95">
        <v>0</v>
      </c>
      <c r="F8" s="95">
        <v>0</v>
      </c>
      <c r="G8" s="95">
        <v>0</v>
      </c>
      <c r="H8" s="95">
        <v>0</v>
      </c>
      <c r="I8" s="95">
        <v>0</v>
      </c>
      <c r="J8" s="95">
        <v>0</v>
      </c>
    </row>
    <row r="9" ht="25.35" customHeight="1" spans="1:10">
      <c r="A9" s="100" t="s">
        <v>797</v>
      </c>
      <c r="B9" s="95">
        <v>0</v>
      </c>
      <c r="C9" s="95">
        <v>0</v>
      </c>
      <c r="D9" s="95">
        <v>0</v>
      </c>
      <c r="E9" s="95">
        <v>0</v>
      </c>
      <c r="F9" s="95">
        <v>0</v>
      </c>
      <c r="G9" s="95">
        <v>0</v>
      </c>
      <c r="H9" s="95">
        <v>0</v>
      </c>
      <c r="I9" s="95">
        <v>0</v>
      </c>
      <c r="J9" s="95">
        <v>0</v>
      </c>
    </row>
    <row r="10" ht="25.35" customHeight="1" spans="1:10">
      <c r="A10" s="100" t="s">
        <v>798</v>
      </c>
      <c r="B10" s="95">
        <v>0</v>
      </c>
      <c r="C10" s="95">
        <v>0</v>
      </c>
      <c r="D10" s="95">
        <v>0</v>
      </c>
      <c r="E10" s="95">
        <v>0</v>
      </c>
      <c r="F10" s="95">
        <v>0</v>
      </c>
      <c r="G10" s="95">
        <v>0</v>
      </c>
      <c r="H10" s="95">
        <v>0</v>
      </c>
      <c r="I10" s="95">
        <v>0</v>
      </c>
      <c r="J10" s="95">
        <v>0</v>
      </c>
    </row>
    <row r="11" ht="25.35" customHeight="1" spans="1:10">
      <c r="A11" s="100" t="s">
        <v>799</v>
      </c>
      <c r="B11" s="95">
        <v>0</v>
      </c>
      <c r="C11" s="95">
        <v>0</v>
      </c>
      <c r="D11" s="95">
        <v>0</v>
      </c>
      <c r="E11" s="95">
        <v>0</v>
      </c>
      <c r="F11" s="95">
        <v>0</v>
      </c>
      <c r="G11" s="95">
        <v>0</v>
      </c>
      <c r="H11" s="95">
        <v>0</v>
      </c>
      <c r="I11" s="95">
        <v>0</v>
      </c>
      <c r="J11" s="95">
        <v>0</v>
      </c>
    </row>
    <row r="12" ht="25.35" customHeight="1" spans="1:10">
      <c r="A12" s="100" t="s">
        <v>800</v>
      </c>
      <c r="B12" s="95">
        <v>0</v>
      </c>
      <c r="C12" s="95">
        <v>0</v>
      </c>
      <c r="D12" s="95">
        <v>0</v>
      </c>
      <c r="E12" s="95">
        <v>0</v>
      </c>
      <c r="F12" s="95">
        <v>0</v>
      </c>
      <c r="G12" s="95">
        <v>0</v>
      </c>
      <c r="H12" s="95">
        <v>0</v>
      </c>
      <c r="I12" s="95">
        <v>0</v>
      </c>
      <c r="J12" s="95">
        <v>0</v>
      </c>
    </row>
    <row r="13" ht="25.35" customHeight="1" spans="1:10">
      <c r="A13" s="100" t="s">
        <v>801</v>
      </c>
      <c r="B13" s="95">
        <v>0</v>
      </c>
      <c r="C13" s="95">
        <v>0</v>
      </c>
      <c r="D13" s="95">
        <v>0</v>
      </c>
      <c r="E13" s="95">
        <v>0</v>
      </c>
      <c r="F13" s="95">
        <v>0</v>
      </c>
      <c r="G13" s="95">
        <v>0</v>
      </c>
      <c r="H13" s="95">
        <v>0</v>
      </c>
      <c r="I13" s="95">
        <v>0</v>
      </c>
      <c r="J13" s="95">
        <v>0</v>
      </c>
    </row>
    <row r="14" ht="25.35" customHeight="1" spans="1:10">
      <c r="A14" s="100" t="s">
        <v>802</v>
      </c>
      <c r="B14" s="95">
        <v>0</v>
      </c>
      <c r="C14" s="95">
        <v>0</v>
      </c>
      <c r="D14" s="95">
        <v>0</v>
      </c>
      <c r="E14" s="95">
        <v>0</v>
      </c>
      <c r="F14" s="95">
        <v>0</v>
      </c>
      <c r="G14" s="95">
        <v>0</v>
      </c>
      <c r="H14" s="95">
        <v>0</v>
      </c>
      <c r="I14" s="95">
        <v>0</v>
      </c>
      <c r="J14" s="95">
        <v>0</v>
      </c>
    </row>
    <row r="15" ht="25.35" customHeight="1" spans="1:10">
      <c r="A15" s="100" t="s">
        <v>803</v>
      </c>
      <c r="B15" s="95">
        <v>0</v>
      </c>
      <c r="C15" s="95">
        <v>0</v>
      </c>
      <c r="D15" s="95">
        <v>0</v>
      </c>
      <c r="E15" s="95">
        <v>0</v>
      </c>
      <c r="F15" s="95">
        <v>0</v>
      </c>
      <c r="G15" s="95">
        <v>0</v>
      </c>
      <c r="H15" s="95">
        <v>0</v>
      </c>
      <c r="I15" s="95">
        <v>0</v>
      </c>
      <c r="J15" s="95">
        <v>0</v>
      </c>
    </row>
    <row r="16" s="115" customFormat="1" ht="25.35" customHeight="1" spans="1:10">
      <c r="A16" s="98" t="s">
        <v>747</v>
      </c>
      <c r="B16" s="95">
        <v>0</v>
      </c>
      <c r="C16" s="95">
        <v>0</v>
      </c>
      <c r="D16" s="95">
        <v>0</v>
      </c>
      <c r="E16" s="95">
        <v>0</v>
      </c>
      <c r="F16" s="95">
        <v>0</v>
      </c>
      <c r="G16" s="95">
        <v>0</v>
      </c>
      <c r="H16" s="95">
        <v>0</v>
      </c>
      <c r="I16" s="95">
        <v>0</v>
      </c>
      <c r="J16" s="95">
        <v>0</v>
      </c>
    </row>
    <row r="17" ht="39.6" customHeight="1" spans="1:10">
      <c r="A17" s="118" t="s">
        <v>847</v>
      </c>
      <c r="B17" s="118"/>
      <c r="C17" s="118"/>
      <c r="D17" s="118"/>
      <c r="E17" s="118"/>
      <c r="F17" s="118"/>
      <c r="G17" s="118"/>
      <c r="H17" s="118"/>
      <c r="I17" s="118"/>
      <c r="J17" s="118"/>
    </row>
  </sheetData>
  <mergeCells count="2">
    <mergeCell ref="A2:J2"/>
    <mergeCell ref="A17:J17"/>
  </mergeCells>
  <printOptions horizontalCentered="1"/>
  <pageMargins left="0.393055555555556" right="0.393055555555556" top="0.747916666666667" bottom="0.747916666666667" header="0.313888888888889" footer="0.313888888888889"/>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theme="0"/>
    <pageSetUpPr fitToPage="1"/>
  </sheetPr>
  <dimension ref="A1:D13"/>
  <sheetViews>
    <sheetView workbookViewId="0">
      <selection activeCell="K48" sqref="K48"/>
    </sheetView>
  </sheetViews>
  <sheetFormatPr defaultColWidth="9" defaultRowHeight="14.25" outlineLevelCol="3"/>
  <cols>
    <col min="1" max="1" width="32.75" customWidth="1"/>
    <col min="2" max="2" width="12.375" customWidth="1"/>
    <col min="3" max="3" width="14.75" customWidth="1"/>
    <col min="4" max="4" width="17.25" customWidth="1"/>
  </cols>
  <sheetData>
    <row r="1" ht="18.6" customHeight="1" spans="1:1">
      <c r="A1" s="16" t="s">
        <v>848</v>
      </c>
    </row>
    <row r="2" ht="27" customHeight="1" spans="1:4">
      <c r="A2" s="88" t="s">
        <v>849</v>
      </c>
      <c r="B2" s="88"/>
      <c r="C2" s="88"/>
      <c r="D2" s="88"/>
    </row>
    <row r="3" spans="1:4">
      <c r="A3" s="89"/>
      <c r="B3" s="90"/>
      <c r="C3" s="90"/>
      <c r="D3" s="111" t="s">
        <v>698</v>
      </c>
    </row>
    <row r="4" ht="39" customHeight="1" spans="1:4">
      <c r="A4" s="92" t="s">
        <v>699</v>
      </c>
      <c r="B4" s="92" t="s">
        <v>58</v>
      </c>
      <c r="C4" s="25" t="s">
        <v>59</v>
      </c>
      <c r="D4" s="25" t="s">
        <v>60</v>
      </c>
    </row>
    <row r="5" ht="38" customHeight="1" spans="1:4">
      <c r="A5" s="100" t="s">
        <v>850</v>
      </c>
      <c r="B5" s="94">
        <v>530</v>
      </c>
      <c r="C5" s="94">
        <v>490</v>
      </c>
      <c r="D5" s="101">
        <f>+B5/C5</f>
        <v>1.082</v>
      </c>
    </row>
    <row r="6" ht="38" customHeight="1" spans="1:4">
      <c r="A6" s="100" t="s">
        <v>851</v>
      </c>
      <c r="B6" s="94"/>
      <c r="C6" s="94"/>
      <c r="D6" s="101"/>
    </row>
    <row r="7" ht="38" customHeight="1" spans="1:4">
      <c r="A7" s="100" t="s">
        <v>852</v>
      </c>
      <c r="B7" s="94"/>
      <c r="C7" s="94">
        <v>-330</v>
      </c>
      <c r="D7" s="101"/>
    </row>
    <row r="8" ht="38" customHeight="1" spans="1:4">
      <c r="A8" s="100" t="s">
        <v>853</v>
      </c>
      <c r="B8" s="94"/>
      <c r="C8" s="94"/>
      <c r="D8" s="101"/>
    </row>
    <row r="9" ht="38" customHeight="1" spans="1:4">
      <c r="A9" s="100" t="s">
        <v>854</v>
      </c>
      <c r="B9" s="94"/>
      <c r="C9" s="94"/>
      <c r="D9" s="101"/>
    </row>
    <row r="10" ht="38" customHeight="1" spans="1:4">
      <c r="A10" s="98" t="s">
        <v>783</v>
      </c>
      <c r="B10" s="94">
        <f>SUM(B5:B9)</f>
        <v>530</v>
      </c>
      <c r="C10" s="94">
        <f>SUM(C5:C9)</f>
        <v>160</v>
      </c>
      <c r="D10" s="101">
        <f>+B10/C10</f>
        <v>3.313</v>
      </c>
    </row>
    <row r="11" ht="38" customHeight="1" spans="1:4">
      <c r="A11" s="112" t="s">
        <v>855</v>
      </c>
      <c r="B11" s="75">
        <v>0</v>
      </c>
      <c r="C11" s="75">
        <v>5</v>
      </c>
      <c r="D11" s="101">
        <f>+B11/C11</f>
        <v>0</v>
      </c>
    </row>
    <row r="12" ht="38" customHeight="1" spans="1:4">
      <c r="A12" s="113" t="s">
        <v>856</v>
      </c>
      <c r="B12" s="75">
        <v>0</v>
      </c>
      <c r="C12" s="75">
        <v>0</v>
      </c>
      <c r="D12" s="101"/>
    </row>
    <row r="13" ht="38" customHeight="1" spans="1:4">
      <c r="A13" s="114" t="s">
        <v>99</v>
      </c>
      <c r="B13" s="75">
        <f>+B10+B11+B12</f>
        <v>530</v>
      </c>
      <c r="C13" s="75">
        <f>+C10+C11+C12</f>
        <v>165</v>
      </c>
      <c r="D13" s="101">
        <f>+B13/C13</f>
        <v>3.212</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theme="0"/>
    <pageSetUpPr fitToPage="1"/>
  </sheetPr>
  <dimension ref="A1:D13"/>
  <sheetViews>
    <sheetView workbookViewId="0">
      <selection activeCell="K48" sqref="K48"/>
    </sheetView>
  </sheetViews>
  <sheetFormatPr defaultColWidth="9" defaultRowHeight="14.25" outlineLevelCol="3"/>
  <cols>
    <col min="1" max="1" width="33.875" customWidth="1"/>
    <col min="2" max="2" width="12.625" customWidth="1"/>
    <col min="3" max="3" width="14.25" customWidth="1"/>
    <col min="4" max="4" width="15.25" customWidth="1"/>
  </cols>
  <sheetData>
    <row r="1" ht="23.45" customHeight="1" spans="1:1">
      <c r="A1" s="16" t="s">
        <v>857</v>
      </c>
    </row>
    <row r="2" ht="20.25" spans="1:4">
      <c r="A2" s="88" t="s">
        <v>858</v>
      </c>
      <c r="B2" s="88"/>
      <c r="C2" s="88"/>
      <c r="D2" s="88"/>
    </row>
    <row r="3" spans="1:4">
      <c r="A3" s="89"/>
      <c r="B3" s="90"/>
      <c r="C3" s="90"/>
      <c r="D3" s="91" t="s">
        <v>698</v>
      </c>
    </row>
    <row r="4" ht="37" customHeight="1" spans="1:4">
      <c r="A4" s="110" t="s">
        <v>699</v>
      </c>
      <c r="B4" s="110" t="s">
        <v>58</v>
      </c>
      <c r="C4" s="25" t="s">
        <v>103</v>
      </c>
      <c r="D4" s="25" t="s">
        <v>104</v>
      </c>
    </row>
    <row r="5" ht="40" customHeight="1" spans="1:4">
      <c r="A5" s="100" t="s">
        <v>859</v>
      </c>
      <c r="B5" s="94">
        <v>0</v>
      </c>
      <c r="C5" s="94">
        <v>0</v>
      </c>
      <c r="D5" s="95"/>
    </row>
    <row r="6" ht="40" customHeight="1" spans="1:4">
      <c r="A6" s="100" t="s">
        <v>860</v>
      </c>
      <c r="B6" s="94">
        <v>330</v>
      </c>
      <c r="C6" s="94">
        <v>471</v>
      </c>
      <c r="D6" s="101">
        <f>+B6/C6</f>
        <v>0.701</v>
      </c>
    </row>
    <row r="7" ht="40" customHeight="1" spans="1:4">
      <c r="A7" s="100" t="s">
        <v>861</v>
      </c>
      <c r="B7" s="94">
        <v>0</v>
      </c>
      <c r="C7" s="94">
        <v>0</v>
      </c>
      <c r="D7" s="101"/>
    </row>
    <row r="8" ht="40" customHeight="1" spans="1:4">
      <c r="A8" s="100" t="s">
        <v>862</v>
      </c>
      <c r="B8" s="94">
        <v>0</v>
      </c>
      <c r="C8" s="94">
        <v>0</v>
      </c>
      <c r="D8" s="101"/>
    </row>
    <row r="9" ht="40" customHeight="1" spans="1:4">
      <c r="A9" s="100" t="s">
        <v>863</v>
      </c>
      <c r="B9" s="94">
        <v>0</v>
      </c>
      <c r="C9" s="94">
        <v>0</v>
      </c>
      <c r="D9" s="101"/>
    </row>
    <row r="10" ht="40" customHeight="1" spans="1:4">
      <c r="A10" s="98" t="s">
        <v>804</v>
      </c>
      <c r="B10" s="94">
        <v>330</v>
      </c>
      <c r="C10" s="94">
        <v>471</v>
      </c>
      <c r="D10" s="101">
        <f>+B10/C10</f>
        <v>0.701</v>
      </c>
    </row>
    <row r="11" ht="40" customHeight="1" spans="1:4">
      <c r="A11" s="100" t="s">
        <v>864</v>
      </c>
      <c r="B11" s="94">
        <v>0</v>
      </c>
      <c r="C11" s="94">
        <v>0</v>
      </c>
      <c r="D11" s="101"/>
    </row>
    <row r="12" ht="40" customHeight="1" spans="1:4">
      <c r="A12" s="100" t="s">
        <v>865</v>
      </c>
      <c r="B12" s="94">
        <v>200</v>
      </c>
      <c r="C12" s="94">
        <v>0</v>
      </c>
      <c r="D12" s="101"/>
    </row>
    <row r="13" ht="40" customHeight="1" spans="1:4">
      <c r="A13" s="98" t="s">
        <v>146</v>
      </c>
      <c r="B13" s="94">
        <v>530</v>
      </c>
      <c r="C13" s="94">
        <v>471</v>
      </c>
      <c r="D13" s="101">
        <f>+B13/C13</f>
        <v>1.125</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tabColor theme="0"/>
    <pageSetUpPr fitToPage="1"/>
  </sheetPr>
  <dimension ref="A1:D96"/>
  <sheetViews>
    <sheetView topLeftCell="A84" workbookViewId="0">
      <selection activeCell="K48" sqref="K48"/>
    </sheetView>
  </sheetViews>
  <sheetFormatPr defaultColWidth="9" defaultRowHeight="14.25" outlineLevelCol="3"/>
  <cols>
    <col min="1" max="1" width="41.25" customWidth="1"/>
    <col min="2" max="2" width="13" customWidth="1"/>
    <col min="3" max="3" width="14.75" customWidth="1"/>
    <col min="4" max="4" width="18" customWidth="1"/>
  </cols>
  <sheetData>
    <row r="1" spans="1:1">
      <c r="A1" s="16" t="s">
        <v>866</v>
      </c>
    </row>
    <row r="2" ht="20.25" spans="1:4">
      <c r="A2" s="88" t="s">
        <v>867</v>
      </c>
      <c r="B2" s="88"/>
      <c r="C2" s="88"/>
      <c r="D2" s="88"/>
    </row>
    <row r="3" ht="24.6" customHeight="1" spans="1:4">
      <c r="A3" s="89"/>
      <c r="B3" s="90"/>
      <c r="C3" s="90"/>
      <c r="D3" s="91" t="s">
        <v>698</v>
      </c>
    </row>
    <row r="4" ht="31" customHeight="1" spans="1:4">
      <c r="A4" s="92" t="s">
        <v>699</v>
      </c>
      <c r="B4" s="92" t="s">
        <v>58</v>
      </c>
      <c r="C4" s="25" t="s">
        <v>59</v>
      </c>
      <c r="D4" s="25" t="s">
        <v>60</v>
      </c>
    </row>
    <row r="5" ht="23.45" customHeight="1" spans="1:4">
      <c r="A5" s="100" t="s">
        <v>850</v>
      </c>
      <c r="B5" s="94">
        <f>SUM(B6:B85)</f>
        <v>530</v>
      </c>
      <c r="C5" s="94">
        <f>SUM(C6:C85)</f>
        <v>490</v>
      </c>
      <c r="D5" s="101">
        <f>+B5/C5</f>
        <v>1.082</v>
      </c>
    </row>
    <row r="6" ht="40" customHeight="1" spans="1:4">
      <c r="A6" s="102" t="s">
        <v>868</v>
      </c>
      <c r="B6" s="103"/>
      <c r="C6" s="103">
        <v>41.09</v>
      </c>
      <c r="D6" s="101">
        <f>+B6/C6</f>
        <v>0</v>
      </c>
    </row>
    <row r="7" ht="23.45" customHeight="1" spans="1:4">
      <c r="A7" s="102" t="s">
        <v>869</v>
      </c>
      <c r="B7" s="103"/>
      <c r="C7" s="103"/>
      <c r="D7" s="101"/>
    </row>
    <row r="8" ht="23.45" customHeight="1" spans="1:4">
      <c r="A8" s="102" t="s">
        <v>870</v>
      </c>
      <c r="B8" s="103"/>
      <c r="C8" s="103"/>
      <c r="D8" s="101"/>
    </row>
    <row r="9" ht="23.45" customHeight="1" spans="1:4">
      <c r="A9" s="102" t="s">
        <v>871</v>
      </c>
      <c r="B9" s="103"/>
      <c r="C9" s="103"/>
      <c r="D9" s="101"/>
    </row>
    <row r="10" ht="23.45" customHeight="1" spans="1:4">
      <c r="A10" s="104" t="s">
        <v>872</v>
      </c>
      <c r="B10" s="103"/>
      <c r="C10" s="105"/>
      <c r="D10" s="101"/>
    </row>
    <row r="11" ht="23.45" customHeight="1" spans="1:4">
      <c r="A11" s="102" t="s">
        <v>873</v>
      </c>
      <c r="B11" s="103"/>
      <c r="C11" s="103"/>
      <c r="D11" s="101"/>
    </row>
    <row r="12" ht="23.45" customHeight="1" spans="1:4">
      <c r="A12" s="102" t="s">
        <v>874</v>
      </c>
      <c r="B12" s="103"/>
      <c r="C12" s="103"/>
      <c r="D12" s="101"/>
    </row>
    <row r="13" ht="23.45" customHeight="1" spans="1:4">
      <c r="A13" s="102" t="s">
        <v>875</v>
      </c>
      <c r="B13" s="103"/>
      <c r="C13" s="103"/>
      <c r="D13" s="101"/>
    </row>
    <row r="14" ht="23.45" customHeight="1" spans="1:4">
      <c r="A14" s="102" t="s">
        <v>876</v>
      </c>
      <c r="B14" s="103"/>
      <c r="C14" s="103"/>
      <c r="D14" s="101"/>
    </row>
    <row r="15" ht="23.45" customHeight="1" spans="1:4">
      <c r="A15" s="102" t="s">
        <v>877</v>
      </c>
      <c r="B15" s="103">
        <v>15</v>
      </c>
      <c r="C15" s="103"/>
      <c r="D15" s="101"/>
    </row>
    <row r="16" ht="23.45" customHeight="1" spans="1:4">
      <c r="A16" s="104" t="s">
        <v>878</v>
      </c>
      <c r="B16" s="103"/>
      <c r="C16" s="103">
        <v>0</v>
      </c>
      <c r="D16" s="101"/>
    </row>
    <row r="17" ht="23.45" customHeight="1" spans="1:4">
      <c r="A17" s="102" t="s">
        <v>879</v>
      </c>
      <c r="B17" s="103"/>
      <c r="C17" s="103"/>
      <c r="D17" s="101"/>
    </row>
    <row r="18" ht="23.45" customHeight="1" spans="1:4">
      <c r="A18" s="102" t="s">
        <v>880</v>
      </c>
      <c r="B18" s="103"/>
      <c r="C18" s="103"/>
      <c r="D18" s="101"/>
    </row>
    <row r="19" ht="23.45" customHeight="1" spans="1:4">
      <c r="A19" s="102" t="s">
        <v>881</v>
      </c>
      <c r="B19" s="103"/>
      <c r="C19" s="103"/>
      <c r="D19" s="101"/>
    </row>
    <row r="20" ht="23.45" customHeight="1" spans="1:4">
      <c r="A20" s="102" t="s">
        <v>882</v>
      </c>
      <c r="B20" s="103"/>
      <c r="C20" s="103"/>
      <c r="D20" s="101"/>
    </row>
    <row r="21" ht="23.45" customHeight="1" spans="1:4">
      <c r="A21" s="102" t="s">
        <v>883</v>
      </c>
      <c r="B21" s="103"/>
      <c r="C21" s="103"/>
      <c r="D21" s="101"/>
    </row>
    <row r="22" ht="23.45" customHeight="1" spans="1:4">
      <c r="A22" s="102" t="s">
        <v>884</v>
      </c>
      <c r="B22" s="103">
        <v>15</v>
      </c>
      <c r="C22" s="103">
        <v>0</v>
      </c>
      <c r="D22" s="101"/>
    </row>
    <row r="23" ht="23.45" customHeight="1" spans="1:4">
      <c r="A23" s="104" t="s">
        <v>885</v>
      </c>
      <c r="B23" s="103"/>
      <c r="C23" s="103">
        <v>25</v>
      </c>
      <c r="D23" s="101">
        <f>+B23/C23</f>
        <v>0</v>
      </c>
    </row>
    <row r="24" ht="23.45" customHeight="1" spans="1:4">
      <c r="A24" s="104" t="s">
        <v>886</v>
      </c>
      <c r="B24" s="103"/>
      <c r="C24" s="103"/>
      <c r="D24" s="101"/>
    </row>
    <row r="25" ht="23.45" customHeight="1" spans="1:4">
      <c r="A25" s="104" t="s">
        <v>887</v>
      </c>
      <c r="B25" s="103">
        <v>7.5</v>
      </c>
      <c r="C25" s="103">
        <v>0.88</v>
      </c>
      <c r="D25" s="101">
        <f>+B25/C25</f>
        <v>8.523</v>
      </c>
    </row>
    <row r="26" ht="23.45" customHeight="1" spans="1:4">
      <c r="A26" s="104" t="s">
        <v>888</v>
      </c>
      <c r="B26" s="103"/>
      <c r="C26" s="103"/>
      <c r="D26" s="101"/>
    </row>
    <row r="27" ht="23.45" customHeight="1" spans="1:4">
      <c r="A27" s="104" t="s">
        <v>889</v>
      </c>
      <c r="B27" s="103"/>
      <c r="C27" s="103"/>
      <c r="D27" s="101"/>
    </row>
    <row r="28" ht="23.45" customHeight="1" spans="1:4">
      <c r="A28" s="104" t="s">
        <v>890</v>
      </c>
      <c r="B28" s="103">
        <v>4.5</v>
      </c>
      <c r="C28" s="103">
        <v>6.67</v>
      </c>
      <c r="D28" s="101">
        <f>+B28/C28</f>
        <v>0.675</v>
      </c>
    </row>
    <row r="29" ht="30" customHeight="1" spans="1:4">
      <c r="A29" s="102" t="s">
        <v>891</v>
      </c>
      <c r="B29" s="103"/>
      <c r="C29" s="103"/>
      <c r="D29" s="101"/>
    </row>
    <row r="30" ht="23.45" customHeight="1" spans="1:4">
      <c r="A30" s="104" t="s">
        <v>892</v>
      </c>
      <c r="B30" s="103">
        <v>4.2</v>
      </c>
      <c r="C30" s="103">
        <v>0</v>
      </c>
      <c r="D30" s="101"/>
    </row>
    <row r="31" ht="23.45" customHeight="1" spans="1:4">
      <c r="A31" s="104" t="s">
        <v>893</v>
      </c>
      <c r="B31" s="103">
        <v>120</v>
      </c>
      <c r="C31" s="103">
        <v>101.71</v>
      </c>
      <c r="D31" s="101">
        <f>+B31/C31</f>
        <v>1.18</v>
      </c>
    </row>
    <row r="32" ht="23.45" customHeight="1" spans="1:4">
      <c r="A32" s="104" t="s">
        <v>894</v>
      </c>
      <c r="B32" s="103">
        <v>34.5</v>
      </c>
      <c r="C32" s="103">
        <v>18.86</v>
      </c>
      <c r="D32" s="101">
        <f>+B32/C32</f>
        <v>1.829</v>
      </c>
    </row>
    <row r="33" ht="23.45" customHeight="1" spans="1:4">
      <c r="A33" s="104" t="s">
        <v>895</v>
      </c>
      <c r="B33" s="103">
        <v>0.9</v>
      </c>
      <c r="C33" s="103">
        <v>0.29</v>
      </c>
      <c r="D33" s="101">
        <f>+B33/C33</f>
        <v>3.103</v>
      </c>
    </row>
    <row r="34" ht="23.45" customHeight="1" spans="1:4">
      <c r="A34" s="104" t="s">
        <v>896</v>
      </c>
      <c r="B34" s="103">
        <v>1.2</v>
      </c>
      <c r="C34" s="103">
        <v>1.51</v>
      </c>
      <c r="D34" s="101">
        <f>+B34/C34</f>
        <v>0.795</v>
      </c>
    </row>
    <row r="35" ht="23.45" customHeight="1" spans="1:4">
      <c r="A35" s="104" t="s">
        <v>897</v>
      </c>
      <c r="B35" s="103"/>
      <c r="C35" s="103"/>
      <c r="D35" s="101"/>
    </row>
    <row r="36" ht="23.45" customHeight="1" spans="1:4">
      <c r="A36" s="104" t="s">
        <v>898</v>
      </c>
      <c r="B36" s="103">
        <v>3.9</v>
      </c>
      <c r="C36" s="103">
        <v>0</v>
      </c>
      <c r="D36" s="101"/>
    </row>
    <row r="37" ht="23.45" customHeight="1" spans="1:4">
      <c r="A37" s="104" t="s">
        <v>899</v>
      </c>
      <c r="B37" s="103">
        <v>1.5</v>
      </c>
      <c r="C37" s="103">
        <v>1.36</v>
      </c>
      <c r="D37" s="101">
        <f>+B37/C37</f>
        <v>1.103</v>
      </c>
    </row>
    <row r="38" ht="23.45" customHeight="1" spans="1:4">
      <c r="A38" s="104" t="s">
        <v>900</v>
      </c>
      <c r="B38" s="103">
        <v>3</v>
      </c>
      <c r="C38" s="103">
        <v>0</v>
      </c>
      <c r="D38" s="101"/>
    </row>
    <row r="39" ht="23.45" customHeight="1" spans="1:4">
      <c r="A39" s="104" t="s">
        <v>901</v>
      </c>
      <c r="B39" s="103">
        <v>0.3</v>
      </c>
      <c r="C39" s="103">
        <v>0.14</v>
      </c>
      <c r="D39" s="101">
        <f>+B39/C39</f>
        <v>2.143</v>
      </c>
    </row>
    <row r="40" ht="23.45" customHeight="1" spans="1:4">
      <c r="A40" s="104" t="s">
        <v>902</v>
      </c>
      <c r="B40" s="103">
        <v>0.9</v>
      </c>
      <c r="C40" s="103">
        <v>1.23</v>
      </c>
      <c r="D40" s="101">
        <f>+B40/C40</f>
        <v>0.732</v>
      </c>
    </row>
    <row r="41" ht="23.45" customHeight="1" spans="1:4">
      <c r="A41" s="104" t="s">
        <v>903</v>
      </c>
      <c r="B41" s="103"/>
      <c r="C41" s="103">
        <v>6.58</v>
      </c>
      <c r="D41" s="101">
        <f>+B41/C41</f>
        <v>0</v>
      </c>
    </row>
    <row r="42" ht="23.45" customHeight="1" spans="1:4">
      <c r="A42" s="104" t="s">
        <v>904</v>
      </c>
      <c r="B42" s="103">
        <v>2.4</v>
      </c>
      <c r="C42" s="103">
        <v>0</v>
      </c>
      <c r="D42" s="101"/>
    </row>
    <row r="43" ht="23.45" customHeight="1" spans="1:4">
      <c r="A43" s="106" t="s">
        <v>905</v>
      </c>
      <c r="B43" s="103">
        <v>4.28</v>
      </c>
      <c r="C43" s="103">
        <v>14.49</v>
      </c>
      <c r="D43" s="101">
        <f>+B43/C43</f>
        <v>0.295</v>
      </c>
    </row>
    <row r="44" ht="23.45" customHeight="1" spans="1:4">
      <c r="A44" s="104" t="s">
        <v>906</v>
      </c>
      <c r="B44" s="103"/>
      <c r="C44" s="103"/>
      <c r="D44" s="101"/>
    </row>
    <row r="45" ht="23.45" customHeight="1" spans="1:4">
      <c r="A45" s="102" t="s">
        <v>907</v>
      </c>
      <c r="B45" s="103"/>
      <c r="C45" s="103"/>
      <c r="D45" s="101"/>
    </row>
    <row r="46" ht="23.45" customHeight="1" spans="1:4">
      <c r="A46" s="106" t="s">
        <v>908</v>
      </c>
      <c r="B46" s="103">
        <v>0</v>
      </c>
      <c r="C46" s="103"/>
      <c r="D46" s="101"/>
    </row>
    <row r="47" ht="23.45" customHeight="1" spans="1:4">
      <c r="A47" s="104" t="s">
        <v>909</v>
      </c>
      <c r="B47" s="103"/>
      <c r="C47" s="103"/>
      <c r="D47" s="101"/>
    </row>
    <row r="48" ht="23.45" customHeight="1" spans="1:4">
      <c r="A48" s="102" t="s">
        <v>910</v>
      </c>
      <c r="B48" s="103"/>
      <c r="C48" s="103"/>
      <c r="D48" s="101"/>
    </row>
    <row r="49" ht="23.45" customHeight="1" spans="1:4">
      <c r="A49" s="104" t="s">
        <v>911</v>
      </c>
      <c r="B49" s="103"/>
      <c r="C49" s="103"/>
      <c r="D49" s="101"/>
    </row>
    <row r="50" ht="23.45" customHeight="1" spans="1:4">
      <c r="A50" s="104" t="s">
        <v>912</v>
      </c>
      <c r="B50" s="103"/>
      <c r="C50" s="103"/>
      <c r="D50" s="101"/>
    </row>
    <row r="51" ht="23.45" customHeight="1" spans="1:4">
      <c r="A51" s="102" t="s">
        <v>913</v>
      </c>
      <c r="B51" s="103"/>
      <c r="C51" s="103"/>
      <c r="D51" s="101"/>
    </row>
    <row r="52" ht="23.45" customHeight="1" spans="1:4">
      <c r="A52" s="102" t="s">
        <v>914</v>
      </c>
      <c r="B52" s="103"/>
      <c r="C52" s="103"/>
      <c r="D52" s="101"/>
    </row>
    <row r="53" ht="23.45" customHeight="1" spans="1:4">
      <c r="A53" s="102" t="s">
        <v>915</v>
      </c>
      <c r="B53" s="103">
        <v>12.88</v>
      </c>
      <c r="C53" s="103"/>
      <c r="D53" s="101"/>
    </row>
    <row r="54" ht="23.45" customHeight="1" spans="1:4">
      <c r="A54" s="104" t="s">
        <v>916</v>
      </c>
      <c r="B54" s="103">
        <v>1.37</v>
      </c>
      <c r="C54" s="103"/>
      <c r="D54" s="101"/>
    </row>
    <row r="55" ht="23.45" customHeight="1" spans="1:4">
      <c r="A55" s="106" t="s">
        <v>917</v>
      </c>
      <c r="B55" s="103"/>
      <c r="C55" s="103"/>
      <c r="D55" s="101"/>
    </row>
    <row r="56" ht="23.45" customHeight="1" spans="1:4">
      <c r="A56" s="106" t="s">
        <v>918</v>
      </c>
      <c r="B56" s="103"/>
      <c r="C56" s="103"/>
      <c r="D56" s="101"/>
    </row>
    <row r="57" ht="36" customHeight="1" spans="1:4">
      <c r="A57" s="102" t="s">
        <v>919</v>
      </c>
      <c r="B57" s="103"/>
      <c r="C57" s="103">
        <v>4.28</v>
      </c>
      <c r="D57" s="101">
        <f>+B57/C57</f>
        <v>0</v>
      </c>
    </row>
    <row r="58" ht="23.45" customHeight="1" spans="1:4">
      <c r="A58" s="104" t="s">
        <v>920</v>
      </c>
      <c r="B58" s="103">
        <v>18</v>
      </c>
      <c r="C58" s="103">
        <v>0</v>
      </c>
      <c r="D58" s="101"/>
    </row>
    <row r="59" ht="23.45" customHeight="1" spans="1:4">
      <c r="A59" s="104" t="s">
        <v>921</v>
      </c>
      <c r="B59" s="103"/>
      <c r="C59" s="103">
        <v>0</v>
      </c>
      <c r="D59" s="101"/>
    </row>
    <row r="60" ht="23.45" customHeight="1" spans="1:4">
      <c r="A60" s="102" t="s">
        <v>922</v>
      </c>
      <c r="B60" s="103"/>
      <c r="C60" s="103"/>
      <c r="D60" s="101"/>
    </row>
    <row r="61" ht="23.45" customHeight="1" spans="1:4">
      <c r="A61" s="102" t="s">
        <v>923</v>
      </c>
      <c r="B61" s="103"/>
      <c r="C61" s="103"/>
      <c r="D61" s="101"/>
    </row>
    <row r="62" ht="23.45" customHeight="1" spans="1:4">
      <c r="A62" s="104" t="s">
        <v>924</v>
      </c>
      <c r="B62" s="103"/>
      <c r="C62" s="103">
        <v>0</v>
      </c>
      <c r="D62" s="101"/>
    </row>
    <row r="63" ht="23.45" customHeight="1" spans="1:4">
      <c r="A63" s="104" t="s">
        <v>925</v>
      </c>
      <c r="B63" s="103"/>
      <c r="C63" s="103"/>
      <c r="D63" s="101"/>
    </row>
    <row r="64" ht="23.45" customHeight="1" spans="1:4">
      <c r="A64" s="102" t="s">
        <v>926</v>
      </c>
      <c r="B64" s="103"/>
      <c r="C64" s="103"/>
      <c r="D64" s="101"/>
    </row>
    <row r="65" ht="24" customHeight="1" spans="1:4">
      <c r="A65" s="102" t="s">
        <v>927</v>
      </c>
      <c r="B65" s="103">
        <v>2.1</v>
      </c>
      <c r="C65" s="103">
        <v>0.48</v>
      </c>
      <c r="D65" s="101">
        <f>+B65/C65</f>
        <v>4.375</v>
      </c>
    </row>
    <row r="66" ht="24" customHeight="1" spans="1:4">
      <c r="A66" s="104" t="s">
        <v>928</v>
      </c>
      <c r="B66" s="103"/>
      <c r="C66" s="103"/>
      <c r="D66" s="101"/>
    </row>
    <row r="67" ht="24" customHeight="1" spans="1:4">
      <c r="A67" s="104" t="s">
        <v>929</v>
      </c>
      <c r="B67" s="103"/>
      <c r="C67" s="103"/>
      <c r="D67" s="101"/>
    </row>
    <row r="68" ht="24" customHeight="1" spans="1:4">
      <c r="A68" s="106" t="s">
        <v>930</v>
      </c>
      <c r="B68" s="103"/>
      <c r="C68" s="103"/>
      <c r="D68" s="101"/>
    </row>
    <row r="69" ht="24" customHeight="1" spans="1:4">
      <c r="A69" s="106" t="s">
        <v>931</v>
      </c>
      <c r="B69" s="103"/>
      <c r="C69" s="103"/>
      <c r="D69" s="101"/>
    </row>
    <row r="70" ht="24" customHeight="1" spans="1:4">
      <c r="A70" s="102" t="s">
        <v>932</v>
      </c>
      <c r="B70" s="103"/>
      <c r="C70" s="103">
        <v>0</v>
      </c>
      <c r="D70" s="101"/>
    </row>
    <row r="71" ht="24" customHeight="1" spans="1:4">
      <c r="A71" s="104" t="s">
        <v>933</v>
      </c>
      <c r="B71" s="103">
        <v>2.4</v>
      </c>
      <c r="C71" s="103">
        <v>6.04</v>
      </c>
      <c r="D71" s="101">
        <f>+B71/C71</f>
        <v>0.397</v>
      </c>
    </row>
    <row r="72" ht="24" customHeight="1" spans="1:4">
      <c r="A72" s="104" t="s">
        <v>934</v>
      </c>
      <c r="B72" s="103"/>
      <c r="C72" s="103"/>
      <c r="D72" s="101"/>
    </row>
    <row r="73" ht="24" customHeight="1" spans="1:4">
      <c r="A73" s="106" t="s">
        <v>935</v>
      </c>
      <c r="B73" s="103">
        <v>0</v>
      </c>
      <c r="C73" s="103">
        <v>0.02</v>
      </c>
      <c r="D73" s="101">
        <f>+B73/C73</f>
        <v>0</v>
      </c>
    </row>
    <row r="74" ht="24" customHeight="1" spans="1:4">
      <c r="A74" s="106" t="s">
        <v>936</v>
      </c>
      <c r="B74" s="103">
        <v>0</v>
      </c>
      <c r="C74" s="103"/>
      <c r="D74" s="101"/>
    </row>
    <row r="75" ht="24" customHeight="1" spans="1:4">
      <c r="A75" s="104" t="s">
        <v>937</v>
      </c>
      <c r="B75" s="103"/>
      <c r="C75" s="103">
        <v>0.91</v>
      </c>
      <c r="D75" s="101">
        <f>+B75/C75</f>
        <v>0</v>
      </c>
    </row>
    <row r="76" ht="24" customHeight="1" spans="1:4">
      <c r="A76" s="104" t="s">
        <v>938</v>
      </c>
      <c r="B76" s="103"/>
      <c r="C76" s="103"/>
      <c r="D76" s="101"/>
    </row>
    <row r="77" ht="24" customHeight="1" spans="1:4">
      <c r="A77" s="104" t="s">
        <v>939</v>
      </c>
      <c r="B77" s="103"/>
      <c r="C77" s="103">
        <v>0</v>
      </c>
      <c r="D77" s="101"/>
    </row>
    <row r="78" ht="24" customHeight="1" spans="1:4">
      <c r="A78" s="104" t="s">
        <v>940</v>
      </c>
      <c r="B78" s="103"/>
      <c r="C78" s="103">
        <v>0.58</v>
      </c>
      <c r="D78" s="101">
        <f>+B78/C78</f>
        <v>0</v>
      </c>
    </row>
    <row r="79" ht="24" customHeight="1" spans="1:4">
      <c r="A79" s="102" t="s">
        <v>941</v>
      </c>
      <c r="B79" s="103"/>
      <c r="C79" s="103"/>
      <c r="D79" s="101"/>
    </row>
    <row r="80" ht="24" customHeight="1" spans="1:4">
      <c r="A80" s="104" t="s">
        <v>942</v>
      </c>
      <c r="B80" s="103">
        <v>258.87</v>
      </c>
      <c r="C80" s="103">
        <v>258.19</v>
      </c>
      <c r="D80" s="101">
        <f>+B80/C80</f>
        <v>1.003</v>
      </c>
    </row>
    <row r="81" ht="24" customHeight="1" spans="1:4">
      <c r="A81" s="104" t="s">
        <v>943</v>
      </c>
      <c r="B81" s="103"/>
      <c r="C81" s="103">
        <v>0</v>
      </c>
      <c r="D81" s="101"/>
    </row>
    <row r="82" ht="24" customHeight="1" spans="1:4">
      <c r="A82" s="104" t="s">
        <v>944</v>
      </c>
      <c r="B82" s="103"/>
      <c r="C82" s="103"/>
      <c r="D82" s="101"/>
    </row>
    <row r="83" ht="24" customHeight="1" spans="1:4">
      <c r="A83" s="104" t="s">
        <v>945</v>
      </c>
      <c r="B83" s="103">
        <v>0.3</v>
      </c>
      <c r="C83" s="103">
        <v>0</v>
      </c>
      <c r="D83" s="101"/>
    </row>
    <row r="84" ht="33" customHeight="1" spans="1:4">
      <c r="A84" s="104" t="s">
        <v>946</v>
      </c>
      <c r="B84" s="103">
        <v>15</v>
      </c>
      <c r="C84" s="103"/>
      <c r="D84" s="101"/>
    </row>
    <row r="85" ht="33" customHeight="1" spans="1:4">
      <c r="A85" s="104" t="s">
        <v>947</v>
      </c>
      <c r="B85" s="103"/>
      <c r="C85" s="103"/>
      <c r="D85" s="101"/>
    </row>
    <row r="86" ht="23.45" customHeight="1" spans="1:4">
      <c r="A86" s="107" t="s">
        <v>851</v>
      </c>
      <c r="B86" s="103">
        <v>0</v>
      </c>
      <c r="C86" s="103"/>
      <c r="D86" s="101"/>
    </row>
    <row r="87" ht="23.45" customHeight="1" spans="1:4">
      <c r="A87" s="107" t="s">
        <v>948</v>
      </c>
      <c r="B87" s="103"/>
      <c r="C87" s="103"/>
      <c r="D87" s="101"/>
    </row>
    <row r="88" ht="23.45" customHeight="1" spans="1:4">
      <c r="A88" s="108" t="s">
        <v>949</v>
      </c>
      <c r="B88" s="103"/>
      <c r="C88" s="103"/>
      <c r="D88" s="101"/>
    </row>
    <row r="89" ht="23.45" customHeight="1" spans="1:4">
      <c r="A89" s="108" t="s">
        <v>950</v>
      </c>
      <c r="B89" s="103"/>
      <c r="C89" s="103"/>
      <c r="D89" s="101"/>
    </row>
    <row r="90" ht="23.45" customHeight="1" spans="1:4">
      <c r="A90" s="100" t="s">
        <v>852</v>
      </c>
      <c r="B90" s="103">
        <v>0</v>
      </c>
      <c r="C90" s="103">
        <v>-330</v>
      </c>
      <c r="D90" s="101"/>
    </row>
    <row r="91" ht="23.45" customHeight="1" spans="1:4">
      <c r="A91" s="100" t="s">
        <v>853</v>
      </c>
      <c r="B91" s="103">
        <v>0</v>
      </c>
      <c r="C91" s="103">
        <v>0</v>
      </c>
      <c r="D91" s="101"/>
    </row>
    <row r="92" ht="23.45" customHeight="1" spans="1:4">
      <c r="A92" s="100" t="s">
        <v>854</v>
      </c>
      <c r="B92" s="103">
        <v>0</v>
      </c>
      <c r="C92" s="103">
        <v>0</v>
      </c>
      <c r="D92" s="101"/>
    </row>
    <row r="93" ht="23.45" customHeight="1" spans="1:4">
      <c r="A93" s="98" t="s">
        <v>783</v>
      </c>
      <c r="B93" s="94">
        <f>+B5+B86+B90+B91+B92</f>
        <v>530</v>
      </c>
      <c r="C93" s="94">
        <f>+C5+C86+C90+C91+C92</f>
        <v>160</v>
      </c>
      <c r="D93" s="101">
        <f>+B93/C93</f>
        <v>3.313</v>
      </c>
    </row>
    <row r="94" ht="23.45" customHeight="1" spans="1:4">
      <c r="A94" s="100" t="s">
        <v>855</v>
      </c>
      <c r="B94" s="103">
        <v>0</v>
      </c>
      <c r="C94" s="103">
        <v>5</v>
      </c>
      <c r="D94" s="101">
        <f>+B94/C94</f>
        <v>0</v>
      </c>
    </row>
    <row r="95" ht="23.45" customHeight="1" spans="1:4">
      <c r="A95" s="109" t="s">
        <v>856</v>
      </c>
      <c r="B95" s="103"/>
      <c r="C95" s="103"/>
      <c r="D95" s="101"/>
    </row>
    <row r="96" ht="23.45" customHeight="1" spans="1:4">
      <c r="A96" s="98" t="s">
        <v>99</v>
      </c>
      <c r="B96" s="94">
        <f>B93+B94+B95</f>
        <v>530</v>
      </c>
      <c r="C96" s="94">
        <f>C93+C94+C95</f>
        <v>165</v>
      </c>
      <c r="D96" s="101">
        <f>+B96/C96</f>
        <v>3.212</v>
      </c>
    </row>
  </sheetData>
  <mergeCells count="1">
    <mergeCell ref="A2:D2"/>
  </mergeCells>
  <printOptions horizontalCentered="1"/>
  <pageMargins left="0.393055555555556" right="0.393055555555556" top="0.590277777777778" bottom="0.393055555555556" header="0.313888888888889" footer="0.313888888888889"/>
  <pageSetup paperSize="9" fitToHeight="0"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theme="0"/>
    <pageSetUpPr fitToPage="1"/>
  </sheetPr>
  <dimension ref="A1:D34"/>
  <sheetViews>
    <sheetView topLeftCell="A19" workbookViewId="0">
      <selection activeCell="K48" sqref="K48"/>
    </sheetView>
  </sheetViews>
  <sheetFormatPr defaultColWidth="9" defaultRowHeight="14.25" outlineLevelCol="3"/>
  <cols>
    <col min="1" max="1" width="43.375" customWidth="1"/>
    <col min="2" max="2" width="11.625" customWidth="1"/>
    <col min="3" max="3" width="14.5" customWidth="1"/>
    <col min="4" max="4" width="15.625" customWidth="1"/>
  </cols>
  <sheetData>
    <row r="1" spans="1:1">
      <c r="A1" s="16" t="s">
        <v>951</v>
      </c>
    </row>
    <row r="2" ht="26.45" customHeight="1" spans="1:4">
      <c r="A2" s="88" t="s">
        <v>952</v>
      </c>
      <c r="B2" s="88"/>
      <c r="C2" s="88"/>
      <c r="D2" s="88"/>
    </row>
    <row r="3" spans="1:4">
      <c r="A3" s="89"/>
      <c r="B3" s="90"/>
      <c r="C3" s="90"/>
      <c r="D3" s="91" t="s">
        <v>698</v>
      </c>
    </row>
    <row r="4" ht="30" customHeight="1" spans="1:4">
      <c r="A4" s="92" t="s">
        <v>699</v>
      </c>
      <c r="B4" s="92" t="s">
        <v>58</v>
      </c>
      <c r="C4" s="25" t="s">
        <v>103</v>
      </c>
      <c r="D4" s="25" t="s">
        <v>104</v>
      </c>
    </row>
    <row r="5" ht="18.6" customHeight="1" spans="1:4">
      <c r="A5" s="93" t="s">
        <v>859</v>
      </c>
      <c r="B5" s="94">
        <v>0</v>
      </c>
      <c r="C5" s="94">
        <v>0</v>
      </c>
      <c r="D5" s="95"/>
    </row>
    <row r="6" ht="18.6" customHeight="1" spans="1:4">
      <c r="A6" s="93" t="s">
        <v>953</v>
      </c>
      <c r="B6" s="94">
        <v>0</v>
      </c>
      <c r="C6" s="94">
        <v>0</v>
      </c>
      <c r="D6" s="95"/>
    </row>
    <row r="7" ht="18.6" customHeight="1" spans="1:4">
      <c r="A7" s="96" t="s">
        <v>954</v>
      </c>
      <c r="B7" s="94">
        <v>0</v>
      </c>
      <c r="C7" s="94">
        <v>0</v>
      </c>
      <c r="D7" s="95"/>
    </row>
    <row r="8" ht="18.6" customHeight="1" spans="1:4">
      <c r="A8" s="96" t="s">
        <v>955</v>
      </c>
      <c r="B8" s="94">
        <v>0</v>
      </c>
      <c r="C8" s="94">
        <v>0</v>
      </c>
      <c r="D8" s="95"/>
    </row>
    <row r="9" ht="18.6" customHeight="1" spans="1:4">
      <c r="A9" s="96" t="s">
        <v>956</v>
      </c>
      <c r="B9" s="94">
        <v>0</v>
      </c>
      <c r="C9" s="94">
        <v>0</v>
      </c>
      <c r="D9" s="95"/>
    </row>
    <row r="10" ht="18.6" customHeight="1" spans="1:4">
      <c r="A10" s="96" t="s">
        <v>957</v>
      </c>
      <c r="B10" s="94">
        <v>0</v>
      </c>
      <c r="C10" s="94">
        <v>0</v>
      </c>
      <c r="D10" s="95"/>
    </row>
    <row r="11" ht="18.6" customHeight="1" spans="1:4">
      <c r="A11" s="96" t="s">
        <v>958</v>
      </c>
      <c r="B11" s="94">
        <v>0</v>
      </c>
      <c r="C11" s="94">
        <v>0</v>
      </c>
      <c r="D11" s="95"/>
    </row>
    <row r="12" ht="18.6" customHeight="1" spans="1:4">
      <c r="A12" s="96" t="s">
        <v>959</v>
      </c>
      <c r="B12" s="94">
        <v>0</v>
      </c>
      <c r="C12" s="94">
        <v>0</v>
      </c>
      <c r="D12" s="95"/>
    </row>
    <row r="13" ht="18.6" customHeight="1" spans="1:4">
      <c r="A13" s="96" t="s">
        <v>960</v>
      </c>
      <c r="B13" s="94">
        <v>0</v>
      </c>
      <c r="C13" s="94">
        <v>0</v>
      </c>
      <c r="D13" s="95"/>
    </row>
    <row r="14" ht="18.6" customHeight="1" spans="1:4">
      <c r="A14" s="96" t="s">
        <v>961</v>
      </c>
      <c r="B14" s="94">
        <v>0</v>
      </c>
      <c r="C14" s="94">
        <v>0</v>
      </c>
      <c r="D14" s="95"/>
    </row>
    <row r="15" ht="18.6" customHeight="1" spans="1:4">
      <c r="A15" s="93" t="s">
        <v>860</v>
      </c>
      <c r="B15" s="9">
        <v>330</v>
      </c>
      <c r="C15" s="9">
        <v>471</v>
      </c>
      <c r="D15" s="97">
        <f>+B15/C15</f>
        <v>0.701</v>
      </c>
    </row>
    <row r="16" ht="18.6" customHeight="1" spans="1:4">
      <c r="A16" s="93" t="s">
        <v>962</v>
      </c>
      <c r="B16" s="94">
        <v>0</v>
      </c>
      <c r="C16" s="94">
        <v>0</v>
      </c>
      <c r="D16" s="97"/>
    </row>
    <row r="17" ht="18.6" customHeight="1" spans="1:4">
      <c r="A17" s="96" t="s">
        <v>963</v>
      </c>
      <c r="B17" s="94">
        <v>0</v>
      </c>
      <c r="C17" s="94">
        <v>0</v>
      </c>
      <c r="D17" s="97"/>
    </row>
    <row r="18" ht="18.6" customHeight="1" spans="1:4">
      <c r="A18" s="96" t="s">
        <v>964</v>
      </c>
      <c r="B18" s="94">
        <v>0</v>
      </c>
      <c r="C18" s="94">
        <v>0</v>
      </c>
      <c r="D18" s="97"/>
    </row>
    <row r="19" ht="18.6" customHeight="1" spans="1:4">
      <c r="A19" s="96" t="s">
        <v>965</v>
      </c>
      <c r="B19" s="94">
        <v>0</v>
      </c>
      <c r="C19" s="94">
        <v>0</v>
      </c>
      <c r="D19" s="97"/>
    </row>
    <row r="20" ht="18.6" customHeight="1" spans="1:4">
      <c r="A20" s="96" t="s">
        <v>966</v>
      </c>
      <c r="B20" s="94">
        <v>0</v>
      </c>
      <c r="C20" s="94">
        <v>0</v>
      </c>
      <c r="D20" s="97"/>
    </row>
    <row r="21" ht="18.6" customHeight="1" spans="1:4">
      <c r="A21" s="96" t="s">
        <v>967</v>
      </c>
      <c r="B21" s="94">
        <v>0</v>
      </c>
      <c r="C21" s="94">
        <v>0</v>
      </c>
      <c r="D21" s="97"/>
    </row>
    <row r="22" ht="18.6" customHeight="1" spans="1:4">
      <c r="A22" s="96" t="s">
        <v>968</v>
      </c>
      <c r="B22" s="94">
        <v>0</v>
      </c>
      <c r="C22" s="94">
        <v>0</v>
      </c>
      <c r="D22" s="97"/>
    </row>
    <row r="23" ht="18.6" customHeight="1" spans="1:4">
      <c r="A23" s="96" t="s">
        <v>969</v>
      </c>
      <c r="B23" s="9">
        <v>330</v>
      </c>
      <c r="C23" s="9">
        <v>471</v>
      </c>
      <c r="D23" s="97">
        <f>+B23/C23</f>
        <v>0.701</v>
      </c>
    </row>
    <row r="24" ht="18.6" customHeight="1" spans="1:4">
      <c r="A24" s="93" t="s">
        <v>861</v>
      </c>
      <c r="B24" s="94">
        <v>0</v>
      </c>
      <c r="C24" s="94">
        <v>0</v>
      </c>
      <c r="D24" s="97"/>
    </row>
    <row r="25" ht="18.6" customHeight="1" spans="1:4">
      <c r="A25" s="93" t="s">
        <v>970</v>
      </c>
      <c r="B25" s="94">
        <v>0</v>
      </c>
      <c r="C25" s="94">
        <v>0</v>
      </c>
      <c r="D25" s="97"/>
    </row>
    <row r="26" ht="18.6" customHeight="1" spans="1:4">
      <c r="A26" s="93" t="s">
        <v>862</v>
      </c>
      <c r="B26" s="94">
        <v>0</v>
      </c>
      <c r="C26" s="94">
        <v>0</v>
      </c>
      <c r="D26" s="97"/>
    </row>
    <row r="27" ht="18.6" customHeight="1" spans="1:4">
      <c r="A27" s="93" t="s">
        <v>971</v>
      </c>
      <c r="B27" s="94">
        <v>0</v>
      </c>
      <c r="C27" s="94">
        <v>0</v>
      </c>
      <c r="D27" s="97"/>
    </row>
    <row r="28" ht="18.6" customHeight="1" spans="1:4">
      <c r="A28" s="93" t="s">
        <v>972</v>
      </c>
      <c r="B28" s="94">
        <v>0</v>
      </c>
      <c r="C28" s="94">
        <v>0</v>
      </c>
      <c r="D28" s="97"/>
    </row>
    <row r="29" ht="18.6" customHeight="1" spans="1:4">
      <c r="A29" s="93" t="s">
        <v>973</v>
      </c>
      <c r="B29" s="94">
        <v>0</v>
      </c>
      <c r="C29" s="94">
        <v>0</v>
      </c>
      <c r="D29" s="97"/>
    </row>
    <row r="30" ht="18.6" customHeight="1" spans="1:4">
      <c r="A30" s="93" t="s">
        <v>863</v>
      </c>
      <c r="B30" s="94">
        <v>0</v>
      </c>
      <c r="C30" s="94">
        <v>0</v>
      </c>
      <c r="D30" s="97"/>
    </row>
    <row r="31" ht="18.6" customHeight="1" spans="1:4">
      <c r="A31" s="98" t="s">
        <v>130</v>
      </c>
      <c r="B31" s="9">
        <v>330</v>
      </c>
      <c r="C31" s="9">
        <v>471</v>
      </c>
      <c r="D31" s="97">
        <f>+B31/C31</f>
        <v>0.701</v>
      </c>
    </row>
    <row r="32" ht="18.6" customHeight="1" spans="1:4">
      <c r="A32" s="99" t="s">
        <v>864</v>
      </c>
      <c r="B32" s="94">
        <v>0</v>
      </c>
      <c r="C32" s="94">
        <v>0</v>
      </c>
      <c r="D32" s="97"/>
    </row>
    <row r="33" ht="18.6" customHeight="1" spans="1:4">
      <c r="A33" s="100" t="s">
        <v>865</v>
      </c>
      <c r="B33" s="94">
        <v>200</v>
      </c>
      <c r="C33" s="94">
        <v>0</v>
      </c>
      <c r="D33" s="97"/>
    </row>
    <row r="34" ht="18.6" customHeight="1" spans="1:4">
      <c r="A34" s="98" t="s">
        <v>974</v>
      </c>
      <c r="B34" s="9">
        <v>530</v>
      </c>
      <c r="C34" s="9">
        <v>471</v>
      </c>
      <c r="D34" s="97">
        <f>+B34/C34</f>
        <v>1.125</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theme="0"/>
    <pageSetUpPr fitToPage="1"/>
  </sheetPr>
  <dimension ref="A1:D49"/>
  <sheetViews>
    <sheetView topLeftCell="A17" workbookViewId="0">
      <selection activeCell="E51" sqref="E51"/>
    </sheetView>
  </sheetViews>
  <sheetFormatPr defaultColWidth="9" defaultRowHeight="14.25" outlineLevelCol="3"/>
  <cols>
    <col min="1" max="1" width="44.625" style="17" customWidth="1"/>
    <col min="2" max="2" width="12.875" style="303" customWidth="1"/>
    <col min="3" max="3" width="14" style="17" customWidth="1"/>
    <col min="4" max="4" width="15.125" style="17" customWidth="1"/>
    <col min="5" max="16384" width="9" style="17"/>
  </cols>
  <sheetData>
    <row r="1" ht="18" customHeight="1" spans="1:2">
      <c r="A1" s="291" t="s">
        <v>54</v>
      </c>
      <c r="B1" s="304"/>
    </row>
    <row r="2" ht="20.25" spans="1:4">
      <c r="A2" s="248" t="s">
        <v>55</v>
      </c>
      <c r="B2" s="305"/>
      <c r="C2" s="248"/>
      <c r="D2" s="248"/>
    </row>
    <row r="3" spans="1:4">
      <c r="A3" s="250"/>
      <c r="B3" s="306"/>
      <c r="D3" s="307" t="s">
        <v>56</v>
      </c>
    </row>
    <row r="4" ht="30" customHeight="1" spans="1:4">
      <c r="A4" s="308" t="s">
        <v>57</v>
      </c>
      <c r="B4" s="309" t="s">
        <v>58</v>
      </c>
      <c r="C4" s="310" t="s">
        <v>59</v>
      </c>
      <c r="D4" s="133" t="s">
        <v>60</v>
      </c>
    </row>
    <row r="5" ht="15" customHeight="1" spans="1:4">
      <c r="A5" s="280" t="s">
        <v>61</v>
      </c>
      <c r="B5" s="311">
        <f>SUM(B6:B19)</f>
        <v>78000</v>
      </c>
      <c r="C5" s="281">
        <f>SUM(C6:C19)</f>
        <v>72455</v>
      </c>
      <c r="D5" s="282">
        <f>+B5/C5</f>
        <v>1.077</v>
      </c>
    </row>
    <row r="6" ht="15" customHeight="1" spans="1:4">
      <c r="A6" s="283" t="s">
        <v>62</v>
      </c>
      <c r="B6" s="312">
        <v>40000</v>
      </c>
      <c r="C6" s="284">
        <v>37553</v>
      </c>
      <c r="D6" s="282">
        <f t="shared" ref="D6:D42" si="0">+B6/C6</f>
        <v>1.065</v>
      </c>
    </row>
    <row r="7" ht="15" customHeight="1" spans="1:4">
      <c r="A7" s="283" t="s">
        <v>63</v>
      </c>
      <c r="B7" s="312">
        <v>15000</v>
      </c>
      <c r="C7" s="284">
        <v>15030</v>
      </c>
      <c r="D7" s="282">
        <f t="shared" si="0"/>
        <v>0.998</v>
      </c>
    </row>
    <row r="8" ht="15" customHeight="1" spans="1:4">
      <c r="A8" s="283" t="s">
        <v>64</v>
      </c>
      <c r="B8" s="312">
        <v>2700</v>
      </c>
      <c r="C8" s="284">
        <v>2136</v>
      </c>
      <c r="D8" s="282">
        <f t="shared" si="0"/>
        <v>1.264</v>
      </c>
    </row>
    <row r="9" ht="15" customHeight="1" spans="1:4">
      <c r="A9" s="283" t="s">
        <v>65</v>
      </c>
      <c r="B9" s="312">
        <v>900</v>
      </c>
      <c r="C9" s="284">
        <v>782</v>
      </c>
      <c r="D9" s="282">
        <f t="shared" si="0"/>
        <v>1.151</v>
      </c>
    </row>
    <row r="10" ht="15" customHeight="1" spans="1:4">
      <c r="A10" s="283" t="s">
        <v>66</v>
      </c>
      <c r="B10" s="312">
        <v>2430</v>
      </c>
      <c r="C10" s="284">
        <v>2870</v>
      </c>
      <c r="D10" s="282">
        <f t="shared" si="0"/>
        <v>0.847</v>
      </c>
    </row>
    <row r="11" ht="15" customHeight="1" spans="1:4">
      <c r="A11" s="283" t="s">
        <v>67</v>
      </c>
      <c r="B11" s="312">
        <v>3150</v>
      </c>
      <c r="C11" s="284">
        <v>2985</v>
      </c>
      <c r="D11" s="282">
        <f t="shared" si="0"/>
        <v>1.055</v>
      </c>
    </row>
    <row r="12" ht="15" customHeight="1" spans="1:4">
      <c r="A12" s="283" t="s">
        <v>68</v>
      </c>
      <c r="B12" s="312">
        <v>2450</v>
      </c>
      <c r="C12" s="284">
        <v>2519</v>
      </c>
      <c r="D12" s="282">
        <f t="shared" si="0"/>
        <v>0.973</v>
      </c>
    </row>
    <row r="13" ht="15" customHeight="1" spans="1:4">
      <c r="A13" s="283" t="s">
        <v>69</v>
      </c>
      <c r="B13" s="312">
        <v>750</v>
      </c>
      <c r="C13" s="284">
        <v>616</v>
      </c>
      <c r="D13" s="282">
        <f t="shared" si="0"/>
        <v>1.218</v>
      </c>
    </row>
    <row r="14" ht="15" customHeight="1" spans="1:4">
      <c r="A14" s="283" t="s">
        <v>70</v>
      </c>
      <c r="B14" s="312">
        <v>3000</v>
      </c>
      <c r="C14" s="284">
        <v>1866</v>
      </c>
      <c r="D14" s="282">
        <f t="shared" si="0"/>
        <v>1.608</v>
      </c>
    </row>
    <row r="15" ht="15" customHeight="1" spans="1:4">
      <c r="A15" s="283" t="s">
        <v>71</v>
      </c>
      <c r="B15" s="312">
        <v>1100</v>
      </c>
      <c r="C15" s="284">
        <v>966</v>
      </c>
      <c r="D15" s="282">
        <f t="shared" si="0"/>
        <v>1.139</v>
      </c>
    </row>
    <row r="16" ht="15" customHeight="1" spans="1:4">
      <c r="A16" s="283" t="s">
        <v>72</v>
      </c>
      <c r="B16" s="312">
        <v>1500</v>
      </c>
      <c r="C16" s="284">
        <v>1441</v>
      </c>
      <c r="D16" s="282">
        <f t="shared" si="0"/>
        <v>1.041</v>
      </c>
    </row>
    <row r="17" ht="15" customHeight="1" spans="1:4">
      <c r="A17" s="283" t="s">
        <v>73</v>
      </c>
      <c r="B17" s="312">
        <v>5000</v>
      </c>
      <c r="C17" s="284">
        <v>3671</v>
      </c>
      <c r="D17" s="282">
        <f t="shared" si="0"/>
        <v>1.362</v>
      </c>
    </row>
    <row r="18" ht="15" customHeight="1" spans="1:4">
      <c r="A18" s="283" t="s">
        <v>74</v>
      </c>
      <c r="B18" s="312">
        <v>20</v>
      </c>
      <c r="C18" s="284">
        <v>23</v>
      </c>
      <c r="D18" s="282">
        <f t="shared" si="0"/>
        <v>0.87</v>
      </c>
    </row>
    <row r="19" ht="15" customHeight="1" spans="1:4">
      <c r="A19" s="283" t="s">
        <v>75</v>
      </c>
      <c r="B19" s="312">
        <v>0</v>
      </c>
      <c r="C19" s="284">
        <v>-3</v>
      </c>
      <c r="D19" s="282">
        <f t="shared" si="0"/>
        <v>0</v>
      </c>
    </row>
    <row r="20" ht="15" customHeight="1" spans="1:4">
      <c r="A20" s="280" t="s">
        <v>76</v>
      </c>
      <c r="B20" s="311">
        <f>SUM(B21:B29)</f>
        <v>75000</v>
      </c>
      <c r="C20" s="281">
        <f>SUM(C21:C29)</f>
        <v>64308</v>
      </c>
      <c r="D20" s="282">
        <f t="shared" si="0"/>
        <v>1.166</v>
      </c>
    </row>
    <row r="21" ht="15" customHeight="1" spans="1:4">
      <c r="A21" s="283" t="s">
        <v>77</v>
      </c>
      <c r="B21" s="312">
        <v>10820</v>
      </c>
      <c r="C21" s="284">
        <v>10483</v>
      </c>
      <c r="D21" s="282">
        <f t="shared" si="0"/>
        <v>1.032</v>
      </c>
    </row>
    <row r="22" ht="15" customHeight="1" spans="1:4">
      <c r="A22" s="283" t="s">
        <v>78</v>
      </c>
      <c r="B22" s="312">
        <v>3000</v>
      </c>
      <c r="C22" s="284">
        <v>2754</v>
      </c>
      <c r="D22" s="282">
        <f t="shared" si="0"/>
        <v>1.089</v>
      </c>
    </row>
    <row r="23" ht="15" customHeight="1" spans="1:4">
      <c r="A23" s="283" t="s">
        <v>79</v>
      </c>
      <c r="B23" s="312">
        <v>3300</v>
      </c>
      <c r="C23" s="284">
        <v>2832</v>
      </c>
      <c r="D23" s="282">
        <f t="shared" si="0"/>
        <v>1.165</v>
      </c>
    </row>
    <row r="24" ht="15" customHeight="1" spans="1:4">
      <c r="A24" s="283" t="s">
        <v>80</v>
      </c>
      <c r="B24" s="312">
        <v>0</v>
      </c>
      <c r="C24" s="284">
        <v>0</v>
      </c>
      <c r="D24" s="282"/>
    </row>
    <row r="25" ht="15" customHeight="1" spans="1:4">
      <c r="A25" s="283" t="s">
        <v>81</v>
      </c>
      <c r="B25" s="312">
        <v>57300</v>
      </c>
      <c r="C25" s="284">
        <v>39507</v>
      </c>
      <c r="D25" s="282">
        <f t="shared" si="0"/>
        <v>1.45</v>
      </c>
    </row>
    <row r="26" ht="15" customHeight="1" spans="1:4">
      <c r="A26" s="283" t="s">
        <v>82</v>
      </c>
      <c r="B26" s="312">
        <v>520</v>
      </c>
      <c r="C26" s="284">
        <v>2638</v>
      </c>
      <c r="D26" s="282">
        <f t="shared" si="0"/>
        <v>0.197</v>
      </c>
    </row>
    <row r="27" ht="15" customHeight="1" spans="1:4">
      <c r="A27" s="283" t="s">
        <v>83</v>
      </c>
      <c r="B27" s="312">
        <v>60</v>
      </c>
      <c r="C27" s="284">
        <v>50</v>
      </c>
      <c r="D27" s="282">
        <f t="shared" si="0"/>
        <v>1.2</v>
      </c>
    </row>
    <row r="28" ht="15" customHeight="1" spans="1:4">
      <c r="A28" s="283" t="s">
        <v>84</v>
      </c>
      <c r="B28" s="312">
        <v>0</v>
      </c>
      <c r="C28" s="284">
        <v>6035</v>
      </c>
      <c r="D28" s="282">
        <f t="shared" si="0"/>
        <v>0</v>
      </c>
    </row>
    <row r="29" customFormat="1" ht="15" customHeight="1" spans="1:4">
      <c r="A29" s="283" t="s">
        <v>85</v>
      </c>
      <c r="B29" s="312">
        <v>0</v>
      </c>
      <c r="C29" s="284">
        <v>9</v>
      </c>
      <c r="D29" s="282">
        <f t="shared" si="0"/>
        <v>0</v>
      </c>
    </row>
    <row r="30" s="302" customFormat="1" ht="15" customHeight="1" spans="1:4">
      <c r="A30" s="313" t="s">
        <v>86</v>
      </c>
      <c r="B30" s="314">
        <f>+B5+B20</f>
        <v>153000</v>
      </c>
      <c r="C30" s="315">
        <f>+C5+C20</f>
        <v>136763</v>
      </c>
      <c r="D30" s="282">
        <f t="shared" si="0"/>
        <v>1.119</v>
      </c>
    </row>
    <row r="31" s="302" customFormat="1" ht="15" customHeight="1" spans="1:4">
      <c r="A31" s="286" t="s">
        <v>87</v>
      </c>
      <c r="B31" s="316">
        <v>0</v>
      </c>
      <c r="C31" s="317">
        <v>0</v>
      </c>
      <c r="D31" s="282"/>
    </row>
    <row r="32" s="302" customFormat="1" ht="15" customHeight="1" spans="1:4">
      <c r="A32" s="286" t="s">
        <v>88</v>
      </c>
      <c r="B32" s="316">
        <f>B33+B40+B41+B39</f>
        <v>178906</v>
      </c>
      <c r="C32" s="315">
        <f>+C33+C37+C38+C39+C40+C41+C42</f>
        <v>339553</v>
      </c>
      <c r="D32" s="282">
        <f>+B32/C32</f>
        <v>0.527</v>
      </c>
    </row>
    <row r="33" ht="15" customHeight="1" spans="1:4">
      <c r="A33" s="287" t="s">
        <v>89</v>
      </c>
      <c r="B33" s="318">
        <f>B34+B35+B36</f>
        <v>121206</v>
      </c>
      <c r="C33" s="281">
        <f>C34+C35+C36</f>
        <v>188314</v>
      </c>
      <c r="D33" s="282">
        <f>+B33/C33</f>
        <v>0.644</v>
      </c>
    </row>
    <row r="34" ht="15" customHeight="1" spans="1:4">
      <c r="A34" s="287" t="s">
        <v>90</v>
      </c>
      <c r="B34" s="318">
        <v>8003</v>
      </c>
      <c r="C34" s="281">
        <v>8003</v>
      </c>
      <c r="D34" s="282">
        <f>+B34/C34</f>
        <v>1</v>
      </c>
    </row>
    <row r="35" ht="15" customHeight="1" spans="1:4">
      <c r="A35" s="287" t="s">
        <v>91</v>
      </c>
      <c r="B35" s="318">
        <v>113203</v>
      </c>
      <c r="C35" s="281">
        <v>160960</v>
      </c>
      <c r="D35" s="282">
        <f>+B35/C35</f>
        <v>0.703</v>
      </c>
    </row>
    <row r="36" ht="15" customHeight="1" spans="1:4">
      <c r="A36" s="287" t="s">
        <v>92</v>
      </c>
      <c r="B36" s="318">
        <v>0</v>
      </c>
      <c r="C36" s="281">
        <v>19351</v>
      </c>
      <c r="D36" s="282">
        <f>+B36/C36</f>
        <v>0</v>
      </c>
    </row>
    <row r="37" ht="15" customHeight="1" spans="1:4">
      <c r="A37" s="288" t="s">
        <v>93</v>
      </c>
      <c r="B37" s="319">
        <v>0</v>
      </c>
      <c r="C37" s="281">
        <v>0</v>
      </c>
      <c r="D37" s="282"/>
    </row>
    <row r="38" ht="15" customHeight="1" spans="1:4">
      <c r="A38" s="289" t="s">
        <v>94</v>
      </c>
      <c r="B38" s="318">
        <v>0</v>
      </c>
      <c r="C38" s="281">
        <v>61891</v>
      </c>
      <c r="D38" s="282">
        <f>+B38/C38</f>
        <v>0</v>
      </c>
    </row>
    <row r="39" ht="15" customHeight="1" spans="1:4">
      <c r="A39" s="289" t="s">
        <v>95</v>
      </c>
      <c r="B39" s="318">
        <v>20700</v>
      </c>
      <c r="C39" s="281">
        <v>13689</v>
      </c>
      <c r="D39" s="282">
        <f>+B39/C39</f>
        <v>1.512</v>
      </c>
    </row>
    <row r="40" ht="15" customHeight="1" spans="1:4">
      <c r="A40" s="287" t="s">
        <v>96</v>
      </c>
      <c r="B40" s="318">
        <v>7000</v>
      </c>
      <c r="C40" s="281">
        <v>20115</v>
      </c>
      <c r="D40" s="282">
        <f>+B40/C40</f>
        <v>0.348</v>
      </c>
    </row>
    <row r="41" ht="15" customHeight="1" spans="1:4">
      <c r="A41" s="290" t="s">
        <v>97</v>
      </c>
      <c r="B41" s="319">
        <v>30000</v>
      </c>
      <c r="C41" s="281">
        <v>55544</v>
      </c>
      <c r="D41" s="282">
        <f>+B41/C41</f>
        <v>0.54</v>
      </c>
    </row>
    <row r="42" ht="15" customHeight="1" spans="1:4">
      <c r="A42" s="289" t="s">
        <v>98</v>
      </c>
      <c r="B42" s="318">
        <v>0</v>
      </c>
      <c r="C42" s="281">
        <v>0</v>
      </c>
      <c r="D42" s="282"/>
    </row>
    <row r="43" ht="15" customHeight="1" spans="1:4">
      <c r="A43" s="285" t="s">
        <v>99</v>
      </c>
      <c r="B43" s="281">
        <f>B30+B31+B32</f>
        <v>331906</v>
      </c>
      <c r="C43" s="281">
        <f>+C30+C31+C32</f>
        <v>476316</v>
      </c>
      <c r="D43" s="282">
        <f>+B43/C43</f>
        <v>0.697</v>
      </c>
    </row>
    <row r="44" spans="1:2">
      <c r="A44" s="291"/>
      <c r="B44" s="304"/>
    </row>
    <row r="45" spans="1:2">
      <c r="A45" s="291"/>
      <c r="B45" s="304"/>
    </row>
    <row r="46" spans="1:2">
      <c r="A46" s="291"/>
      <c r="B46" s="304"/>
    </row>
    <row r="47" spans="1:2">
      <c r="A47" s="320"/>
      <c r="B47" s="321"/>
    </row>
    <row r="48" spans="1:2">
      <c r="A48" s="320"/>
      <c r="B48" s="321"/>
    </row>
    <row r="49" spans="1:2">
      <c r="A49" s="320"/>
      <c r="B49" s="321"/>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D17"/>
  <sheetViews>
    <sheetView workbookViewId="0">
      <selection activeCell="M53" sqref="M53"/>
    </sheetView>
  </sheetViews>
  <sheetFormatPr defaultColWidth="8.125" defaultRowHeight="14.25" outlineLevelCol="3"/>
  <cols>
    <col min="1" max="1" width="35.125" style="36" customWidth="1"/>
    <col min="2" max="2" width="16.5" style="36" customWidth="1"/>
    <col min="3" max="3" width="16.375" style="60" customWidth="1"/>
    <col min="4" max="4" width="19.875" style="71" customWidth="1"/>
    <col min="5" max="16384" width="8.125" style="36"/>
  </cols>
  <sheetData>
    <row r="1" spans="1:1">
      <c r="A1" s="36" t="s">
        <v>975</v>
      </c>
    </row>
    <row r="2" ht="20.25" spans="1:4">
      <c r="A2" s="72" t="s">
        <v>976</v>
      </c>
      <c r="B2" s="72"/>
      <c r="C2" s="81"/>
      <c r="D2" s="72"/>
    </row>
    <row r="3" spans="1:4">
      <c r="A3" s="73"/>
      <c r="B3" s="59"/>
      <c r="D3" s="37" t="s">
        <v>698</v>
      </c>
    </row>
    <row r="4" s="68" customFormat="1" ht="44.25" customHeight="1" spans="1:4">
      <c r="A4" s="82" t="s">
        <v>699</v>
      </c>
      <c r="B4" s="61" t="s">
        <v>58</v>
      </c>
      <c r="C4" s="62" t="s">
        <v>59</v>
      </c>
      <c r="D4" s="25" t="s">
        <v>60</v>
      </c>
    </row>
    <row r="5" ht="21" customHeight="1" spans="1:4">
      <c r="A5" s="53" t="s">
        <v>977</v>
      </c>
      <c r="B5" s="75">
        <v>0</v>
      </c>
      <c r="C5" s="83">
        <v>0</v>
      </c>
      <c r="D5" s="76"/>
    </row>
    <row r="6" ht="21" customHeight="1" spans="1:4">
      <c r="A6" s="53" t="s">
        <v>978</v>
      </c>
      <c r="B6" s="79">
        <v>29548</v>
      </c>
      <c r="C6" s="84">
        <v>26711</v>
      </c>
      <c r="D6" s="76">
        <f>+B6/C6</f>
        <v>1.106</v>
      </c>
    </row>
    <row r="7" ht="21" customHeight="1" spans="1:4">
      <c r="A7" s="53" t="s">
        <v>979</v>
      </c>
      <c r="B7" s="84">
        <v>34691</v>
      </c>
      <c r="C7" s="84">
        <v>32616</v>
      </c>
      <c r="D7" s="76">
        <f>+B7/C7</f>
        <v>1.064</v>
      </c>
    </row>
    <row r="8" ht="21" customHeight="1" spans="1:4">
      <c r="A8" s="53" t="s">
        <v>980</v>
      </c>
      <c r="B8" s="79">
        <v>0</v>
      </c>
      <c r="C8" s="84">
        <v>0</v>
      </c>
      <c r="D8" s="76"/>
    </row>
    <row r="9" ht="21" customHeight="1" spans="1:4">
      <c r="A9" s="53" t="s">
        <v>981</v>
      </c>
      <c r="B9" s="79">
        <v>0</v>
      </c>
      <c r="C9" s="84">
        <v>0</v>
      </c>
      <c r="D9" s="76"/>
    </row>
    <row r="10" ht="21" customHeight="1" spans="1:4">
      <c r="A10" s="77" t="s">
        <v>982</v>
      </c>
      <c r="B10" s="79">
        <v>0</v>
      </c>
      <c r="C10" s="84">
        <v>0</v>
      </c>
      <c r="D10" s="76"/>
    </row>
    <row r="11" ht="21" customHeight="1" spans="1:4">
      <c r="A11" s="78" t="s">
        <v>983</v>
      </c>
      <c r="B11" s="79">
        <v>0</v>
      </c>
      <c r="C11" s="84">
        <v>0</v>
      </c>
      <c r="D11" s="76"/>
    </row>
    <row r="12" ht="21" customHeight="1" spans="1:4">
      <c r="A12" s="77" t="s">
        <v>984</v>
      </c>
      <c r="B12" s="79">
        <v>0</v>
      </c>
      <c r="C12" s="84">
        <v>0</v>
      </c>
      <c r="D12" s="76"/>
    </row>
    <row r="13" ht="21" customHeight="1" spans="1:4">
      <c r="A13" s="53" t="s">
        <v>985</v>
      </c>
      <c r="B13" s="79">
        <v>0</v>
      </c>
      <c r="C13" s="84">
        <v>0</v>
      </c>
      <c r="D13" s="76"/>
    </row>
    <row r="14" ht="21" customHeight="1" spans="1:4">
      <c r="A14" s="53" t="s">
        <v>986</v>
      </c>
      <c r="B14" s="79">
        <v>0</v>
      </c>
      <c r="C14" s="84">
        <v>0</v>
      </c>
      <c r="D14" s="76"/>
    </row>
    <row r="15" ht="21" customHeight="1" spans="1:4">
      <c r="A15" s="53" t="s">
        <v>987</v>
      </c>
      <c r="B15" s="79">
        <v>0</v>
      </c>
      <c r="C15" s="84">
        <v>0</v>
      </c>
      <c r="D15" s="76"/>
    </row>
    <row r="16" ht="21" customHeight="1" spans="1:4">
      <c r="A16" s="85" t="s">
        <v>988</v>
      </c>
      <c r="B16" s="79">
        <f>SUM(B5:B15)</f>
        <v>64239</v>
      </c>
      <c r="C16" s="84">
        <f>SUM(C5:C15)</f>
        <v>59327</v>
      </c>
      <c r="D16" s="76">
        <f>+B16/C16</f>
        <v>1.083</v>
      </c>
    </row>
    <row r="17" spans="1:4">
      <c r="A17" s="69"/>
      <c r="B17" s="69"/>
      <c r="C17" s="86"/>
      <c r="D17" s="87"/>
    </row>
  </sheetData>
  <mergeCells count="1">
    <mergeCell ref="A2:D2"/>
  </mergeCells>
  <conditionalFormatting sqref="A5:A6">
    <cfRule type="expression" dxfId="0" priority="1" stopIfTrue="1">
      <formula>"len($A:$A)=3"</formula>
    </cfRule>
  </conditionalFormatting>
  <conditionalFormatting sqref="D5:D16">
    <cfRule type="cellIs" dxfId="1" priority="2" stopIfTrue="1" operator="lessThan">
      <formula>0</formula>
    </cfRule>
  </conditionalFormatting>
  <printOptions horizontalCentered="1"/>
  <pageMargins left="0.393055555555556" right="0.393055555555556" top="0.786805555555556" bottom="0.393055555555556" header="0.313888888888889" footer="0.313888888888889"/>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D16"/>
  <sheetViews>
    <sheetView workbookViewId="0">
      <selection activeCell="M53" sqref="M53"/>
    </sheetView>
  </sheetViews>
  <sheetFormatPr defaultColWidth="8.125" defaultRowHeight="14.25" outlineLevelCol="3"/>
  <cols>
    <col min="1" max="1" width="37.125" style="36" customWidth="1"/>
    <col min="2" max="2" width="13.25" style="36" customWidth="1"/>
    <col min="3" max="3" width="13" style="36" customWidth="1"/>
    <col min="4" max="4" width="15.125" style="71" customWidth="1"/>
    <col min="5" max="16384" width="8.125" style="36"/>
  </cols>
  <sheetData>
    <row r="1" ht="19.9" customHeight="1" spans="1:1">
      <c r="A1" s="36" t="s">
        <v>989</v>
      </c>
    </row>
    <row r="2" ht="20.25" spans="1:4">
      <c r="A2" s="72" t="s">
        <v>990</v>
      </c>
      <c r="B2" s="72"/>
      <c r="C2" s="72"/>
      <c r="D2" s="72"/>
    </row>
    <row r="3" spans="1:4">
      <c r="A3" s="73"/>
      <c r="B3" s="59"/>
      <c r="D3" s="37" t="s">
        <v>698</v>
      </c>
    </row>
    <row r="4" s="68" customFormat="1" ht="45.75" customHeight="1" spans="1:4">
      <c r="A4" s="74" t="s">
        <v>699</v>
      </c>
      <c r="B4" s="61" t="s">
        <v>58</v>
      </c>
      <c r="C4" s="25" t="s">
        <v>103</v>
      </c>
      <c r="D4" s="25" t="s">
        <v>104</v>
      </c>
    </row>
    <row r="5" s="69" customFormat="1" ht="22.9" customHeight="1" spans="1:4">
      <c r="A5" s="53" t="s">
        <v>991</v>
      </c>
      <c r="B5" s="75">
        <v>0</v>
      </c>
      <c r="C5" s="75">
        <v>0</v>
      </c>
      <c r="D5" s="76"/>
    </row>
    <row r="6" s="69" customFormat="1" ht="22.9" customHeight="1" spans="1:4">
      <c r="A6" s="53" t="s">
        <v>992</v>
      </c>
      <c r="B6" s="75">
        <v>25798</v>
      </c>
      <c r="C6" s="75">
        <v>23201</v>
      </c>
      <c r="D6" s="76">
        <f>+B6/C6</f>
        <v>1.112</v>
      </c>
    </row>
    <row r="7" s="69" customFormat="1" ht="22.9" customHeight="1" spans="1:4">
      <c r="A7" s="53" t="s">
        <v>993</v>
      </c>
      <c r="B7" s="75">
        <v>34691</v>
      </c>
      <c r="C7" s="75">
        <v>32607</v>
      </c>
      <c r="D7" s="76">
        <f>+B7/C7</f>
        <v>1.064</v>
      </c>
    </row>
    <row r="8" s="69" customFormat="1" ht="22.9" customHeight="1" spans="1:4">
      <c r="A8" s="53" t="s">
        <v>994</v>
      </c>
      <c r="B8" s="75">
        <v>0</v>
      </c>
      <c r="C8" s="75">
        <v>0</v>
      </c>
      <c r="D8" s="76"/>
    </row>
    <row r="9" s="69" customFormat="1" ht="22.9" customHeight="1" spans="1:4">
      <c r="A9" s="53" t="s">
        <v>995</v>
      </c>
      <c r="B9" s="75">
        <v>0</v>
      </c>
      <c r="C9" s="75">
        <v>0</v>
      </c>
      <c r="D9" s="76"/>
    </row>
    <row r="10" s="69" customFormat="1" ht="22.9" customHeight="1" spans="1:4">
      <c r="A10" s="77" t="s">
        <v>996</v>
      </c>
      <c r="B10" s="75">
        <v>0</v>
      </c>
      <c r="C10" s="75">
        <v>0</v>
      </c>
      <c r="D10" s="76"/>
    </row>
    <row r="11" s="69" customFormat="1" ht="22.9" customHeight="1" spans="1:4">
      <c r="A11" s="78" t="s">
        <v>997</v>
      </c>
      <c r="B11" s="75">
        <v>0</v>
      </c>
      <c r="C11" s="75">
        <v>0</v>
      </c>
      <c r="D11" s="76"/>
    </row>
    <row r="12" s="69" customFormat="1" ht="22.9" customHeight="1" spans="1:4">
      <c r="A12" s="77" t="s">
        <v>998</v>
      </c>
      <c r="B12" s="75">
        <v>0</v>
      </c>
      <c r="C12" s="79">
        <v>0</v>
      </c>
      <c r="D12" s="76"/>
    </row>
    <row r="13" s="70" customFormat="1" ht="22.9" customHeight="1" spans="1:4">
      <c r="A13" s="53" t="s">
        <v>999</v>
      </c>
      <c r="B13" s="75">
        <v>0</v>
      </c>
      <c r="C13" s="79">
        <v>0</v>
      </c>
      <c r="D13" s="76"/>
    </row>
    <row r="14" s="69" customFormat="1" ht="22.9" customHeight="1" spans="1:4">
      <c r="A14" s="53" t="s">
        <v>1000</v>
      </c>
      <c r="B14" s="75">
        <v>0</v>
      </c>
      <c r="C14" s="79">
        <v>0</v>
      </c>
      <c r="D14" s="76"/>
    </row>
    <row r="15" s="69" customFormat="1" ht="22.9" customHeight="1" spans="1:4">
      <c r="A15" s="53" t="s">
        <v>1001</v>
      </c>
      <c r="B15" s="75">
        <v>0</v>
      </c>
      <c r="C15" s="75">
        <v>0</v>
      </c>
      <c r="D15" s="76"/>
    </row>
    <row r="16" s="70" customFormat="1" ht="22.9" customHeight="1" spans="1:4">
      <c r="A16" s="80" t="s">
        <v>625</v>
      </c>
      <c r="B16" s="79">
        <f>SUM(B5:B15)</f>
        <v>60489</v>
      </c>
      <c r="C16" s="79">
        <f>SUM(C5:C15)</f>
        <v>55808</v>
      </c>
      <c r="D16" s="76">
        <f>+B16/C16</f>
        <v>1.084</v>
      </c>
    </row>
  </sheetData>
  <mergeCells count="1">
    <mergeCell ref="A2:D2"/>
  </mergeCells>
  <conditionalFormatting sqref="A5:A6">
    <cfRule type="expression" dxfId="0" priority="1" stopIfTrue="1">
      <formula>"len($A:$A)=3"</formula>
    </cfRule>
  </conditionalFormatting>
  <conditionalFormatting sqref="D5:D16">
    <cfRule type="cellIs" dxfId="1" priority="2" stopIfTrue="1" operator="lessThan">
      <formula>0</formula>
    </cfRule>
  </conditionalFormatting>
  <printOptions horizontalCentered="1"/>
  <pageMargins left="0.393055555555556" right="0.393055555555556" top="0.786805555555556" bottom="0.393055555555556" header="0.313888888888889" footer="0.313888888888889"/>
  <pageSetup paperSize="9"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D65"/>
  <sheetViews>
    <sheetView topLeftCell="A65" workbookViewId="0">
      <selection activeCell="M53" sqref="M53"/>
    </sheetView>
  </sheetViews>
  <sheetFormatPr defaultColWidth="9" defaultRowHeight="14.25" outlineLevelCol="3"/>
  <cols>
    <col min="1" max="1" width="37.375" style="31" customWidth="1"/>
    <col min="2" max="3" width="14.125" style="32" customWidth="1"/>
    <col min="4" max="4" width="14.625" style="31" customWidth="1"/>
    <col min="5" max="16384" width="9" style="31"/>
  </cols>
  <sheetData>
    <row r="1" ht="19.35" customHeight="1" spans="1:1">
      <c r="A1" s="31" t="s">
        <v>1002</v>
      </c>
    </row>
    <row r="2" ht="24.75" customHeight="1" spans="1:4">
      <c r="A2" s="33" t="s">
        <v>1003</v>
      </c>
      <c r="B2" s="33"/>
      <c r="C2" s="33"/>
      <c r="D2" s="33"/>
    </row>
    <row r="3" ht="17.45" customHeight="1" spans="1:4">
      <c r="A3" s="34"/>
      <c r="B3" s="59"/>
      <c r="C3" s="60"/>
      <c r="D3" s="37" t="s">
        <v>698</v>
      </c>
    </row>
    <row r="4" ht="30" customHeight="1" spans="1:4">
      <c r="A4" s="38" t="s">
        <v>1004</v>
      </c>
      <c r="B4" s="61" t="s">
        <v>58</v>
      </c>
      <c r="C4" s="62" t="s">
        <v>59</v>
      </c>
      <c r="D4" s="25" t="s">
        <v>60</v>
      </c>
    </row>
    <row r="5" ht="20.45" customHeight="1" spans="1:4">
      <c r="A5" s="40" t="s">
        <v>977</v>
      </c>
      <c r="B5" s="41"/>
      <c r="C5" s="41"/>
      <c r="D5" s="42"/>
    </row>
    <row r="6" ht="20.45" customHeight="1" spans="1:4">
      <c r="A6" s="43" t="s">
        <v>1005</v>
      </c>
      <c r="B6" s="41"/>
      <c r="C6" s="41"/>
      <c r="D6" s="42"/>
    </row>
    <row r="7" ht="20.45" customHeight="1" spans="1:4">
      <c r="A7" s="43" t="s">
        <v>1006</v>
      </c>
      <c r="B7" s="41"/>
      <c r="C7" s="41"/>
      <c r="D7" s="42"/>
    </row>
    <row r="8" ht="20.45" customHeight="1" spans="1:4">
      <c r="A8" s="43" t="s">
        <v>1007</v>
      </c>
      <c r="B8" s="41"/>
      <c r="C8" s="41"/>
      <c r="D8" s="42"/>
    </row>
    <row r="9" ht="20.45" customHeight="1" spans="1:4">
      <c r="A9" s="43" t="s">
        <v>1008</v>
      </c>
      <c r="B9" s="41"/>
      <c r="C9" s="41"/>
      <c r="D9" s="42"/>
    </row>
    <row r="10" ht="20.45" customHeight="1" spans="1:4">
      <c r="A10" s="63" t="s">
        <v>1009</v>
      </c>
      <c r="B10" s="41"/>
      <c r="C10" s="41"/>
      <c r="D10" s="42"/>
    </row>
    <row r="11" ht="20.45" customHeight="1" spans="1:4">
      <c r="A11" s="40" t="s">
        <v>978</v>
      </c>
      <c r="B11" s="44">
        <v>29548</v>
      </c>
      <c r="C11" s="44">
        <v>26711</v>
      </c>
      <c r="D11" s="64">
        <f t="shared" ref="D11:D13" si="0">+B11/C11</f>
        <v>1.106</v>
      </c>
    </row>
    <row r="12" ht="20.45" customHeight="1" spans="1:4">
      <c r="A12" s="43" t="s">
        <v>1005</v>
      </c>
      <c r="B12" s="44">
        <v>2610</v>
      </c>
      <c r="C12" s="44">
        <v>2751</v>
      </c>
      <c r="D12" s="64">
        <f t="shared" si="0"/>
        <v>0.949</v>
      </c>
    </row>
    <row r="13" ht="20.45" customHeight="1" spans="1:4">
      <c r="A13" s="43" t="s">
        <v>1006</v>
      </c>
      <c r="B13" s="44">
        <v>25291</v>
      </c>
      <c r="C13" s="44">
        <v>23096</v>
      </c>
      <c r="D13" s="64">
        <f t="shared" si="0"/>
        <v>1.095</v>
      </c>
    </row>
    <row r="14" ht="20.45" customHeight="1" spans="1:4">
      <c r="A14" s="43" t="s">
        <v>1007</v>
      </c>
      <c r="B14" s="44">
        <v>1083</v>
      </c>
      <c r="C14" s="44">
        <v>383</v>
      </c>
      <c r="D14" s="64"/>
    </row>
    <row r="15" ht="20.45" customHeight="1" spans="1:4">
      <c r="A15" s="43" t="s">
        <v>1008</v>
      </c>
      <c r="B15" s="44">
        <v>15</v>
      </c>
      <c r="C15" s="44">
        <v>18</v>
      </c>
      <c r="D15" s="64"/>
    </row>
    <row r="16" ht="20.45" customHeight="1" spans="1:4">
      <c r="A16" s="63" t="s">
        <v>1009</v>
      </c>
      <c r="B16" s="44"/>
      <c r="C16" s="44"/>
      <c r="D16" s="64"/>
    </row>
    <row r="17" ht="20.45" customHeight="1" spans="1:4">
      <c r="A17" s="40" t="s">
        <v>979</v>
      </c>
      <c r="B17" s="44">
        <v>34691</v>
      </c>
      <c r="C17" s="44">
        <v>32616</v>
      </c>
      <c r="D17" s="64">
        <f t="shared" ref="D17:D19" si="1">+B17/C17</f>
        <v>1.064</v>
      </c>
    </row>
    <row r="18" ht="20.45" customHeight="1" spans="1:4">
      <c r="A18" s="53" t="s">
        <v>1005</v>
      </c>
      <c r="B18" s="44">
        <v>18331</v>
      </c>
      <c r="C18" s="44">
        <v>17440</v>
      </c>
      <c r="D18" s="64">
        <f t="shared" si="1"/>
        <v>1.051</v>
      </c>
    </row>
    <row r="19" ht="20.45" customHeight="1" spans="1:4">
      <c r="A19" s="53" t="s">
        <v>1006</v>
      </c>
      <c r="B19" s="44">
        <v>16200</v>
      </c>
      <c r="C19" s="44">
        <v>14926</v>
      </c>
      <c r="D19" s="64">
        <f t="shared" si="1"/>
        <v>1.085</v>
      </c>
    </row>
    <row r="20" ht="20.45" customHeight="1" spans="1:4">
      <c r="A20" s="53" t="s">
        <v>1007</v>
      </c>
      <c r="B20" s="44">
        <v>60</v>
      </c>
      <c r="C20" s="44">
        <v>50</v>
      </c>
      <c r="D20" s="49"/>
    </row>
    <row r="21" ht="20.45" customHeight="1" spans="1:4">
      <c r="A21" s="53" t="s">
        <v>1008</v>
      </c>
      <c r="B21" s="44"/>
      <c r="C21" s="44"/>
      <c r="D21" s="49"/>
    </row>
    <row r="22" ht="20.45" customHeight="1" spans="1:4">
      <c r="A22" s="65" t="s">
        <v>1009</v>
      </c>
      <c r="B22" s="44"/>
      <c r="C22" s="44"/>
      <c r="D22" s="49"/>
    </row>
    <row r="23" ht="20.45" customHeight="1" spans="1:4">
      <c r="A23" s="40" t="s">
        <v>980</v>
      </c>
      <c r="B23" s="44"/>
      <c r="C23" s="44"/>
      <c r="D23" s="49"/>
    </row>
    <row r="24" ht="20.45" customHeight="1" spans="1:4">
      <c r="A24" s="53" t="s">
        <v>1005</v>
      </c>
      <c r="B24" s="44"/>
      <c r="C24" s="44"/>
      <c r="D24" s="49"/>
    </row>
    <row r="25" ht="20.45" customHeight="1" spans="1:4">
      <c r="A25" s="53" t="s">
        <v>1006</v>
      </c>
      <c r="B25" s="44"/>
      <c r="C25" s="44"/>
      <c r="D25" s="49"/>
    </row>
    <row r="26" ht="20.45" customHeight="1" spans="1:4">
      <c r="A26" s="53" t="s">
        <v>1007</v>
      </c>
      <c r="B26" s="44"/>
      <c r="C26" s="44"/>
      <c r="D26" s="49"/>
    </row>
    <row r="27" ht="20.45" customHeight="1" spans="1:4">
      <c r="A27" s="53" t="s">
        <v>1008</v>
      </c>
      <c r="B27" s="44"/>
      <c r="C27" s="44"/>
      <c r="D27" s="49"/>
    </row>
    <row r="28" ht="20.45" customHeight="1" spans="1:4">
      <c r="A28" s="65" t="s">
        <v>1009</v>
      </c>
      <c r="B28" s="44"/>
      <c r="C28" s="44"/>
      <c r="D28" s="49"/>
    </row>
    <row r="29" ht="20.45" customHeight="1" spans="1:4">
      <c r="A29" s="40" t="s">
        <v>981</v>
      </c>
      <c r="B29" s="44"/>
      <c r="C29" s="44"/>
      <c r="D29" s="49"/>
    </row>
    <row r="30" ht="20.45" customHeight="1" spans="1:4">
      <c r="A30" s="51" t="s">
        <v>1010</v>
      </c>
      <c r="B30" s="44"/>
      <c r="C30" s="44"/>
      <c r="D30" s="49"/>
    </row>
    <row r="31" ht="20.45" customHeight="1" spans="1:4">
      <c r="A31" s="43" t="s">
        <v>1005</v>
      </c>
      <c r="B31" s="44"/>
      <c r="C31" s="44"/>
      <c r="D31" s="49"/>
    </row>
    <row r="32" ht="20.45" customHeight="1" spans="1:4">
      <c r="A32" s="43" t="s">
        <v>1006</v>
      </c>
      <c r="B32" s="44"/>
      <c r="C32" s="44"/>
      <c r="D32" s="49"/>
    </row>
    <row r="33" ht="20.45" customHeight="1" spans="1:4">
      <c r="A33" s="43" t="s">
        <v>1007</v>
      </c>
      <c r="B33" s="44"/>
      <c r="C33" s="44"/>
      <c r="D33" s="49"/>
    </row>
    <row r="34" ht="20.45" customHeight="1" spans="1:4">
      <c r="A34" s="43" t="s">
        <v>1008</v>
      </c>
      <c r="B34" s="44"/>
      <c r="C34" s="44"/>
      <c r="D34" s="49"/>
    </row>
    <row r="35" ht="20.45" customHeight="1" spans="1:4">
      <c r="A35" s="63" t="s">
        <v>1009</v>
      </c>
      <c r="B35" s="44"/>
      <c r="C35" s="44"/>
      <c r="D35" s="49"/>
    </row>
    <row r="36" ht="20.45" customHeight="1" spans="1:4">
      <c r="A36" s="53" t="s">
        <v>983</v>
      </c>
      <c r="B36" s="44"/>
      <c r="C36" s="44"/>
      <c r="D36" s="49"/>
    </row>
    <row r="37" ht="20.45" customHeight="1" spans="1:4">
      <c r="A37" s="43" t="s">
        <v>1005</v>
      </c>
      <c r="B37" s="44"/>
      <c r="C37" s="44"/>
      <c r="D37" s="49"/>
    </row>
    <row r="38" ht="20.45" customHeight="1" spans="1:4">
      <c r="A38" s="43" t="s">
        <v>1006</v>
      </c>
      <c r="B38" s="44"/>
      <c r="C38" s="44"/>
      <c r="D38" s="49"/>
    </row>
    <row r="39" ht="20.45" customHeight="1" spans="1:4">
      <c r="A39" s="43" t="s">
        <v>1007</v>
      </c>
      <c r="B39" s="44"/>
      <c r="C39" s="44"/>
      <c r="D39" s="49"/>
    </row>
    <row r="40" ht="20.45" customHeight="1" spans="1:4">
      <c r="A40" s="43" t="s">
        <v>1008</v>
      </c>
      <c r="B40" s="44"/>
      <c r="C40" s="44"/>
      <c r="D40" s="49"/>
    </row>
    <row r="41" ht="20.45" customHeight="1" spans="1:4">
      <c r="A41" s="43" t="s">
        <v>1009</v>
      </c>
      <c r="B41" s="44"/>
      <c r="C41" s="44"/>
      <c r="D41" s="49"/>
    </row>
    <row r="42" ht="20.45" customHeight="1" spans="1:4">
      <c r="A42" s="51" t="s">
        <v>1011</v>
      </c>
      <c r="B42" s="44"/>
      <c r="C42" s="44"/>
      <c r="D42" s="49"/>
    </row>
    <row r="43" ht="20.45" customHeight="1" spans="1:4">
      <c r="A43" s="51" t="s">
        <v>1012</v>
      </c>
      <c r="B43" s="44"/>
      <c r="C43" s="44"/>
      <c r="D43" s="49"/>
    </row>
    <row r="44" ht="20.45" customHeight="1" spans="1:4">
      <c r="A44" s="51" t="s">
        <v>1013</v>
      </c>
      <c r="B44" s="44"/>
      <c r="C44" s="44"/>
      <c r="D44" s="49"/>
    </row>
    <row r="45" ht="20.45" customHeight="1" spans="1:4">
      <c r="A45" s="51" t="s">
        <v>1014</v>
      </c>
      <c r="B45" s="44"/>
      <c r="C45" s="44"/>
      <c r="D45" s="49"/>
    </row>
    <row r="46" ht="20.45" customHeight="1" spans="1:4">
      <c r="A46" s="55" t="s">
        <v>1008</v>
      </c>
      <c r="B46" s="44"/>
      <c r="C46" s="44"/>
      <c r="D46" s="49"/>
    </row>
    <row r="47" ht="20.45" customHeight="1" spans="1:4">
      <c r="A47" s="55" t="s">
        <v>1009</v>
      </c>
      <c r="B47" s="44"/>
      <c r="C47" s="44"/>
      <c r="D47" s="49"/>
    </row>
    <row r="48" ht="20.45" customHeight="1" spans="1:4">
      <c r="A48" s="40" t="s">
        <v>985</v>
      </c>
      <c r="B48" s="44"/>
      <c r="C48" s="44"/>
      <c r="D48" s="49"/>
    </row>
    <row r="49" ht="20.45" customHeight="1" spans="1:4">
      <c r="A49" s="43" t="s">
        <v>1005</v>
      </c>
      <c r="B49" s="44"/>
      <c r="C49" s="44"/>
      <c r="D49" s="49"/>
    </row>
    <row r="50" ht="20.45" customHeight="1" spans="1:4">
      <c r="A50" s="43" t="s">
        <v>1006</v>
      </c>
      <c r="B50" s="44"/>
      <c r="C50" s="44"/>
      <c r="D50" s="49"/>
    </row>
    <row r="51" ht="20.45" customHeight="1" spans="1:4">
      <c r="A51" s="43" t="s">
        <v>1007</v>
      </c>
      <c r="B51" s="44"/>
      <c r="C51" s="44"/>
      <c r="D51" s="49"/>
    </row>
    <row r="52" ht="20.45" customHeight="1" spans="1:4">
      <c r="A52" s="43" t="s">
        <v>1008</v>
      </c>
      <c r="B52" s="44"/>
      <c r="C52" s="44"/>
      <c r="D52" s="49"/>
    </row>
    <row r="53" ht="20.45" customHeight="1" spans="1:4">
      <c r="A53" s="43" t="s">
        <v>1009</v>
      </c>
      <c r="B53" s="44"/>
      <c r="C53" s="44"/>
      <c r="D53" s="49"/>
    </row>
    <row r="54" ht="20.45" customHeight="1" spans="1:4">
      <c r="A54" s="40" t="s">
        <v>986</v>
      </c>
      <c r="B54" s="44"/>
      <c r="C54" s="44"/>
      <c r="D54" s="49"/>
    </row>
    <row r="55" ht="20.45" customHeight="1" spans="1:4">
      <c r="A55" s="43" t="s">
        <v>1005</v>
      </c>
      <c r="B55" s="44"/>
      <c r="C55" s="44"/>
      <c r="D55" s="49"/>
    </row>
    <row r="56" ht="20.45" customHeight="1" spans="1:4">
      <c r="A56" s="43" t="s">
        <v>1006</v>
      </c>
      <c r="B56" s="44"/>
      <c r="C56" s="44"/>
      <c r="D56" s="49"/>
    </row>
    <row r="57" ht="20.45" customHeight="1" spans="1:4">
      <c r="A57" s="43" t="s">
        <v>1007</v>
      </c>
      <c r="B57" s="44"/>
      <c r="C57" s="44"/>
      <c r="D57" s="49"/>
    </row>
    <row r="58" ht="20.45" customHeight="1" spans="1:4">
      <c r="A58" s="43" t="s">
        <v>1008</v>
      </c>
      <c r="B58" s="44"/>
      <c r="C58" s="44"/>
      <c r="D58" s="49"/>
    </row>
    <row r="59" ht="20.45" customHeight="1" spans="1:4">
      <c r="A59" s="43" t="s">
        <v>1009</v>
      </c>
      <c r="B59" s="44"/>
      <c r="C59" s="44"/>
      <c r="D59" s="49"/>
    </row>
    <row r="60" ht="20.45" customHeight="1" spans="1:4">
      <c r="A60" s="40" t="s">
        <v>987</v>
      </c>
      <c r="B60" s="44"/>
      <c r="C60" s="44"/>
      <c r="D60" s="49"/>
    </row>
    <row r="61" ht="20.45" customHeight="1" spans="1:4">
      <c r="A61" s="43" t="s">
        <v>1005</v>
      </c>
      <c r="B61" s="44"/>
      <c r="C61" s="44"/>
      <c r="D61" s="49"/>
    </row>
    <row r="62" ht="20.45" customHeight="1" spans="1:4">
      <c r="A62" s="43" t="s">
        <v>1006</v>
      </c>
      <c r="B62" s="44"/>
      <c r="C62" s="44"/>
      <c r="D62" s="49"/>
    </row>
    <row r="63" ht="20.45" customHeight="1" spans="1:4">
      <c r="A63" s="43" t="s">
        <v>1007</v>
      </c>
      <c r="B63" s="44"/>
      <c r="C63" s="44"/>
      <c r="D63" s="49"/>
    </row>
    <row r="64" ht="20.45" customHeight="1" spans="1:4">
      <c r="A64" s="43" t="s">
        <v>1008</v>
      </c>
      <c r="B64" s="44"/>
      <c r="C64" s="44"/>
      <c r="D64" s="49"/>
    </row>
    <row r="65" ht="20.45" customHeight="1" spans="1:4">
      <c r="A65" s="43" t="s">
        <v>1009</v>
      </c>
      <c r="B65" s="66"/>
      <c r="C65" s="66"/>
      <c r="D65" s="67"/>
    </row>
  </sheetData>
  <mergeCells count="1">
    <mergeCell ref="A2:D2"/>
  </mergeCells>
  <conditionalFormatting sqref="A5:A16">
    <cfRule type="expression" dxfId="0" priority="6" stopIfTrue="1">
      <formula>"len($A:$A)=3"</formula>
    </cfRule>
  </conditionalFormatting>
  <conditionalFormatting sqref="A31:A35">
    <cfRule type="expression" dxfId="0" priority="5" stopIfTrue="1">
      <formula>"len($A:$A)=3"</formula>
    </cfRule>
  </conditionalFormatting>
  <conditionalFormatting sqref="A37:A41">
    <cfRule type="expression" dxfId="0" priority="4" stopIfTrue="1">
      <formula>"len($A:$A)=3"</formula>
    </cfRule>
  </conditionalFormatting>
  <conditionalFormatting sqref="A49:A53">
    <cfRule type="expression" dxfId="0" priority="3" stopIfTrue="1">
      <formula>"len($A:$A)=3"</formula>
    </cfRule>
  </conditionalFormatting>
  <conditionalFormatting sqref="A55:A59">
    <cfRule type="expression" dxfId="0" priority="2" stopIfTrue="1">
      <formula>"len($A:$A)=3"</formula>
    </cfRule>
  </conditionalFormatting>
  <conditionalFormatting sqref="A61:A65">
    <cfRule type="expression" dxfId="0" priority="1" stopIfTrue="1">
      <formula>"len($A:$A)=3"</formula>
    </cfRule>
  </conditionalFormatting>
  <printOptions horizontalCentered="1"/>
  <pageMargins left="0.393055555555556" right="0.393055555555556" top="0.590277777777778" bottom="0.393055555555556" header="0.313888888888889" footer="0.313888888888889"/>
  <pageSetup paperSize="9" scale="56"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D49"/>
  <sheetViews>
    <sheetView topLeftCell="A32" workbookViewId="0">
      <selection activeCell="M53" sqref="M53"/>
    </sheetView>
  </sheetViews>
  <sheetFormatPr defaultColWidth="9" defaultRowHeight="14.25" outlineLevelCol="3"/>
  <cols>
    <col min="1" max="1" width="46" style="31" customWidth="1"/>
    <col min="2" max="2" width="13" style="32" customWidth="1"/>
    <col min="3" max="3" width="13.375" style="31" customWidth="1"/>
    <col min="4" max="4" width="15.25" style="31" customWidth="1"/>
    <col min="5" max="16384" width="9" style="31"/>
  </cols>
  <sheetData>
    <row r="1" ht="19.35" customHeight="1" spans="1:1">
      <c r="A1" s="31" t="s">
        <v>1015</v>
      </c>
    </row>
    <row r="2" ht="26.45" customHeight="1" spans="1:4">
      <c r="A2" s="33" t="s">
        <v>1016</v>
      </c>
      <c r="B2" s="33"/>
      <c r="C2" s="33"/>
      <c r="D2" s="33"/>
    </row>
    <row r="3" ht="17.45" customHeight="1" spans="1:4">
      <c r="A3" s="34"/>
      <c r="B3" s="35"/>
      <c r="C3" s="36"/>
      <c r="D3" s="37" t="s">
        <v>698</v>
      </c>
    </row>
    <row r="4" ht="44.45" customHeight="1" spans="1:4">
      <c r="A4" s="38" t="s">
        <v>1004</v>
      </c>
      <c r="B4" s="39" t="s">
        <v>58</v>
      </c>
      <c r="C4" s="25" t="s">
        <v>103</v>
      </c>
      <c r="D4" s="25" t="s">
        <v>104</v>
      </c>
    </row>
    <row r="5" ht="22.9" customHeight="1" spans="1:4">
      <c r="A5" s="40" t="s">
        <v>991</v>
      </c>
      <c r="B5" s="41"/>
      <c r="C5" s="41"/>
      <c r="D5" s="42"/>
    </row>
    <row r="6" ht="22.9" customHeight="1" spans="1:4">
      <c r="A6" s="43" t="s">
        <v>1017</v>
      </c>
      <c r="B6" s="41"/>
      <c r="C6" s="41"/>
      <c r="D6" s="42"/>
    </row>
    <row r="7" ht="22.9" customHeight="1" spans="1:4">
      <c r="A7" s="43" t="s">
        <v>1018</v>
      </c>
      <c r="B7" s="41"/>
      <c r="C7" s="41"/>
      <c r="D7" s="42"/>
    </row>
    <row r="8" ht="22.9" customHeight="1" spans="1:4">
      <c r="A8" s="43" t="s">
        <v>1019</v>
      </c>
      <c r="B8" s="41"/>
      <c r="C8" s="41"/>
      <c r="D8" s="42"/>
    </row>
    <row r="9" ht="22.9" customHeight="1" spans="1:4">
      <c r="A9" s="43" t="s">
        <v>1020</v>
      </c>
      <c r="B9" s="41"/>
      <c r="C9" s="41"/>
      <c r="D9" s="42"/>
    </row>
    <row r="10" ht="22.9" customHeight="1" spans="1:4">
      <c r="A10" s="40" t="s">
        <v>992</v>
      </c>
      <c r="B10" s="44">
        <v>25798</v>
      </c>
      <c r="C10" s="45">
        <v>23201</v>
      </c>
      <c r="D10" s="46">
        <f t="shared" ref="D10:D13" si="0">B10/C10</f>
        <v>1.112</v>
      </c>
    </row>
    <row r="11" ht="22.9" customHeight="1" spans="1:4">
      <c r="A11" s="47" t="s">
        <v>1021</v>
      </c>
      <c r="B11" s="44">
        <v>23976</v>
      </c>
      <c r="C11" s="45">
        <v>21490</v>
      </c>
      <c r="D11" s="46">
        <f t="shared" si="0"/>
        <v>1.116</v>
      </c>
    </row>
    <row r="12" ht="22.9" customHeight="1" spans="1:4">
      <c r="A12" s="47" t="s">
        <v>1022</v>
      </c>
      <c r="B12" s="44">
        <v>917</v>
      </c>
      <c r="C12" s="45">
        <v>768</v>
      </c>
      <c r="D12" s="46">
        <f t="shared" si="0"/>
        <v>1.194</v>
      </c>
    </row>
    <row r="13" ht="22.9" customHeight="1" spans="1:4">
      <c r="A13" s="47" t="s">
        <v>1023</v>
      </c>
      <c r="B13" s="44">
        <v>891</v>
      </c>
      <c r="C13" s="45">
        <v>931</v>
      </c>
      <c r="D13" s="46">
        <f t="shared" si="0"/>
        <v>0.957</v>
      </c>
    </row>
    <row r="14" ht="22.9" customHeight="1" spans="1:4">
      <c r="A14" s="47" t="s">
        <v>1024</v>
      </c>
      <c r="B14" s="44">
        <v>1</v>
      </c>
      <c r="C14" s="45">
        <v>0</v>
      </c>
      <c r="D14" s="46">
        <v>0</v>
      </c>
    </row>
    <row r="15" ht="22.9" customHeight="1" spans="1:4">
      <c r="A15" s="40" t="s">
        <v>993</v>
      </c>
      <c r="B15" s="44">
        <v>34691</v>
      </c>
      <c r="C15" s="45">
        <v>32607</v>
      </c>
      <c r="D15" s="46">
        <f t="shared" ref="D15:D17" si="1">B15/C15</f>
        <v>1.064</v>
      </c>
    </row>
    <row r="16" ht="22.9" customHeight="1" spans="1:4">
      <c r="A16" s="48" t="s">
        <v>1025</v>
      </c>
      <c r="B16" s="44">
        <v>34491</v>
      </c>
      <c r="C16" s="45">
        <v>32407</v>
      </c>
      <c r="D16" s="46">
        <f t="shared" si="1"/>
        <v>1.064</v>
      </c>
    </row>
    <row r="17" ht="22.9" customHeight="1" spans="1:4">
      <c r="A17" s="48" t="s">
        <v>1026</v>
      </c>
      <c r="B17" s="44">
        <v>200</v>
      </c>
      <c r="C17" s="45">
        <v>200</v>
      </c>
      <c r="D17" s="46">
        <f t="shared" si="1"/>
        <v>1</v>
      </c>
    </row>
    <row r="18" ht="22.9" customHeight="1" spans="1:4">
      <c r="A18" s="40" t="s">
        <v>994</v>
      </c>
      <c r="B18" s="44"/>
      <c r="C18" s="45"/>
      <c r="D18" s="49"/>
    </row>
    <row r="19" ht="22.9" customHeight="1" spans="1:4">
      <c r="A19" s="50" t="s">
        <v>1027</v>
      </c>
      <c r="B19" s="44"/>
      <c r="C19" s="45"/>
      <c r="D19" s="49"/>
    </row>
    <row r="20" ht="22.9" customHeight="1" spans="1:4">
      <c r="A20" s="50" t="s">
        <v>1028</v>
      </c>
      <c r="B20" s="44"/>
      <c r="C20" s="45"/>
      <c r="D20" s="49"/>
    </row>
    <row r="21" ht="22.9" customHeight="1" spans="1:4">
      <c r="A21" s="50" t="s">
        <v>1029</v>
      </c>
      <c r="B21" s="44"/>
      <c r="C21" s="45"/>
      <c r="D21" s="49"/>
    </row>
    <row r="22" ht="22.9" customHeight="1" spans="1:4">
      <c r="A22" s="40" t="s">
        <v>995</v>
      </c>
      <c r="B22" s="44"/>
      <c r="C22" s="45"/>
      <c r="D22" s="49"/>
    </row>
    <row r="23" ht="22.9" customHeight="1" spans="1:4">
      <c r="A23" s="51" t="s">
        <v>996</v>
      </c>
      <c r="B23" s="44"/>
      <c r="C23" s="45"/>
      <c r="D23" s="49"/>
    </row>
    <row r="24" ht="22.9" customHeight="1" spans="1:4">
      <c r="A24" s="52" t="s">
        <v>1030</v>
      </c>
      <c r="B24" s="44"/>
      <c r="C24" s="45"/>
      <c r="D24" s="49"/>
    </row>
    <row r="25" ht="22.9" customHeight="1" spans="1:4">
      <c r="A25" s="52" t="s">
        <v>1031</v>
      </c>
      <c r="B25" s="44"/>
      <c r="C25" s="45"/>
      <c r="D25" s="49"/>
    </row>
    <row r="26" ht="22.9" customHeight="1" spans="1:4">
      <c r="A26" s="52" t="s">
        <v>1032</v>
      </c>
      <c r="B26" s="44"/>
      <c r="C26" s="45"/>
      <c r="D26" s="49"/>
    </row>
    <row r="27" ht="22.9" customHeight="1" spans="1:4">
      <c r="A27" s="53" t="s">
        <v>997</v>
      </c>
      <c r="B27" s="44"/>
      <c r="C27" s="45"/>
      <c r="D27" s="49"/>
    </row>
    <row r="28" ht="22.9" customHeight="1" spans="1:4">
      <c r="A28" s="54" t="s">
        <v>1033</v>
      </c>
      <c r="B28" s="44"/>
      <c r="C28" s="45"/>
      <c r="D28" s="49"/>
    </row>
    <row r="29" ht="22.9" customHeight="1" spans="1:4">
      <c r="A29" s="54" t="s">
        <v>1034</v>
      </c>
      <c r="B29" s="44"/>
      <c r="C29" s="45"/>
      <c r="D29" s="49"/>
    </row>
    <row r="30" ht="22.9" customHeight="1" spans="1:4">
      <c r="A30" s="54" t="s">
        <v>1035</v>
      </c>
      <c r="B30" s="44"/>
      <c r="C30" s="45"/>
      <c r="D30" s="49"/>
    </row>
    <row r="31" ht="22.9" customHeight="1" spans="1:4">
      <c r="A31" s="51" t="s">
        <v>998</v>
      </c>
      <c r="B31" s="44"/>
      <c r="C31" s="45"/>
      <c r="D31" s="49"/>
    </row>
    <row r="32" ht="22.9" customHeight="1" spans="1:4">
      <c r="A32" s="55" t="s">
        <v>1036</v>
      </c>
      <c r="B32" s="44"/>
      <c r="C32" s="45"/>
      <c r="D32" s="49"/>
    </row>
    <row r="33" ht="22.9" customHeight="1" spans="1:4">
      <c r="A33" s="55" t="s">
        <v>1034</v>
      </c>
      <c r="B33" s="44"/>
      <c r="C33" s="45"/>
      <c r="D33" s="49"/>
    </row>
    <row r="34" ht="22.9" customHeight="1" spans="1:4">
      <c r="A34" s="55" t="s">
        <v>1037</v>
      </c>
      <c r="B34" s="44"/>
      <c r="C34" s="45"/>
      <c r="D34" s="49"/>
    </row>
    <row r="35" ht="22.9" customHeight="1" spans="1:4">
      <c r="A35" s="40" t="s">
        <v>999</v>
      </c>
      <c r="B35" s="44"/>
      <c r="C35" s="45"/>
      <c r="D35" s="49"/>
    </row>
    <row r="36" ht="22.9" customHeight="1" spans="1:4">
      <c r="A36" s="56" t="s">
        <v>1038</v>
      </c>
      <c r="B36" s="44"/>
      <c r="C36" s="45"/>
      <c r="D36" s="49"/>
    </row>
    <row r="37" ht="22.9" customHeight="1" spans="1:4">
      <c r="A37" s="56" t="s">
        <v>1039</v>
      </c>
      <c r="B37" s="44"/>
      <c r="C37" s="45"/>
      <c r="D37" s="49"/>
    </row>
    <row r="38" ht="22.9" customHeight="1" spans="1:4">
      <c r="A38" s="56" t="s">
        <v>1040</v>
      </c>
      <c r="B38" s="44"/>
      <c r="C38" s="45"/>
      <c r="D38" s="49"/>
    </row>
    <row r="39" ht="22.9" customHeight="1" spans="1:4">
      <c r="A39" s="56" t="s">
        <v>1041</v>
      </c>
      <c r="B39" s="44"/>
      <c r="C39" s="45"/>
      <c r="D39" s="49"/>
    </row>
    <row r="40" ht="22.9" customHeight="1" spans="1:4">
      <c r="A40" s="40" t="s">
        <v>1000</v>
      </c>
      <c r="B40" s="44"/>
      <c r="C40" s="45"/>
      <c r="D40" s="49"/>
    </row>
    <row r="41" ht="22.9" customHeight="1" spans="1:4">
      <c r="A41" s="57" t="s">
        <v>1042</v>
      </c>
      <c r="B41" s="44"/>
      <c r="C41" s="45"/>
      <c r="D41" s="49"/>
    </row>
    <row r="42" ht="22.9" customHeight="1" spans="1:4">
      <c r="A42" s="57" t="s">
        <v>1043</v>
      </c>
      <c r="B42" s="44"/>
      <c r="C42" s="45"/>
      <c r="D42" s="49"/>
    </row>
    <row r="43" ht="22.9" customHeight="1" spans="1:4">
      <c r="A43" s="57" t="s">
        <v>1019</v>
      </c>
      <c r="B43" s="44"/>
      <c r="C43" s="45"/>
      <c r="D43" s="49"/>
    </row>
    <row r="44" ht="22.9" customHeight="1" spans="1:4">
      <c r="A44" s="57" t="s">
        <v>1044</v>
      </c>
      <c r="B44" s="44"/>
      <c r="C44" s="45"/>
      <c r="D44" s="49"/>
    </row>
    <row r="45" ht="22.9" customHeight="1" spans="1:4">
      <c r="A45" s="57" t="s">
        <v>1045</v>
      </c>
      <c r="B45" s="44"/>
      <c r="C45" s="45"/>
      <c r="D45" s="49"/>
    </row>
    <row r="46" ht="22.9" customHeight="1" spans="1:4">
      <c r="A46" s="40" t="s">
        <v>1001</v>
      </c>
      <c r="B46" s="44"/>
      <c r="C46" s="45"/>
      <c r="D46" s="49"/>
    </row>
    <row r="47" ht="22.9" customHeight="1" spans="1:4">
      <c r="A47" s="58" t="s">
        <v>1046</v>
      </c>
      <c r="B47" s="44"/>
      <c r="C47" s="45"/>
      <c r="D47" s="49"/>
    </row>
    <row r="48" ht="22.9" customHeight="1" spans="1:4">
      <c r="A48" s="58" t="s">
        <v>1047</v>
      </c>
      <c r="B48" s="44"/>
      <c r="C48" s="45"/>
      <c r="D48" s="49"/>
    </row>
    <row r="49" ht="22.9" customHeight="1" spans="1:4">
      <c r="A49" s="58" t="s">
        <v>1048</v>
      </c>
      <c r="B49" s="44"/>
      <c r="C49" s="45"/>
      <c r="D49" s="49"/>
    </row>
  </sheetData>
  <mergeCells count="1">
    <mergeCell ref="A2:D2"/>
  </mergeCells>
  <conditionalFormatting sqref="A5:A14">
    <cfRule type="expression" dxfId="0" priority="1" stopIfTrue="1">
      <formula>"len($A:$A)=3"</formula>
    </cfRule>
  </conditionalFormatting>
  <printOptions horizontalCentered="1"/>
  <pageMargins left="0.393055555555556" right="0.393055555555556" top="0.590277777777778" bottom="0.393055555555556" header="0.313888888888889" footer="0.313888888888889"/>
  <pageSetup paperSize="9" scale="66"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E16"/>
  <sheetViews>
    <sheetView workbookViewId="0">
      <selection activeCell="C22" sqref="C22"/>
    </sheetView>
  </sheetViews>
  <sheetFormatPr defaultColWidth="9" defaultRowHeight="14.25" outlineLevelCol="4"/>
  <cols>
    <col min="1" max="1" width="40.25" style="17" customWidth="1"/>
    <col min="2" max="2" width="22" style="17" customWidth="1"/>
    <col min="3" max="5" width="13.125" customWidth="1"/>
  </cols>
  <sheetData>
    <row r="1" ht="24.75" customHeight="1" spans="1:1">
      <c r="A1" s="18" t="s">
        <v>1049</v>
      </c>
    </row>
    <row r="2" ht="37.5" customHeight="1" spans="1:5">
      <c r="A2" s="19" t="s">
        <v>1050</v>
      </c>
      <c r="B2" s="19"/>
      <c r="C2" s="20"/>
      <c r="D2" s="20"/>
      <c r="E2" s="20"/>
    </row>
    <row r="3" ht="24.75" customHeight="1" spans="1:5">
      <c r="A3" s="21"/>
      <c r="B3" s="21"/>
      <c r="C3" s="22"/>
      <c r="D3" s="22"/>
      <c r="E3" s="23" t="s">
        <v>56</v>
      </c>
    </row>
    <row r="4" ht="21.75" customHeight="1" spans="1:5">
      <c r="A4" s="24" t="s">
        <v>1051</v>
      </c>
      <c r="B4" s="24" t="s">
        <v>1052</v>
      </c>
      <c r="C4" s="25" t="s">
        <v>1053</v>
      </c>
      <c r="D4" s="26" t="s">
        <v>1054</v>
      </c>
      <c r="E4" s="26"/>
    </row>
    <row r="5" ht="32.45" customHeight="1" spans="1:5">
      <c r="A5" s="24"/>
      <c r="B5" s="24"/>
      <c r="C5" s="25"/>
      <c r="D5" s="27" t="s">
        <v>1055</v>
      </c>
      <c r="E5" s="27" t="s">
        <v>1056</v>
      </c>
    </row>
    <row r="6" s="16" customFormat="1" ht="28" customHeight="1" spans="1:5">
      <c r="A6" s="28" t="s">
        <v>105</v>
      </c>
      <c r="B6" s="29"/>
      <c r="C6" s="30"/>
      <c r="D6" s="30"/>
      <c r="E6" s="30"/>
    </row>
    <row r="7" s="16" customFormat="1" ht="28" customHeight="1" spans="1:5">
      <c r="A7" s="28" t="s">
        <v>1057</v>
      </c>
      <c r="B7" s="29"/>
      <c r="C7" s="30"/>
      <c r="D7" s="30"/>
      <c r="E7" s="30"/>
    </row>
    <row r="8" s="16" customFormat="1" ht="28" customHeight="1" spans="1:5">
      <c r="A8" s="28" t="s">
        <v>1058</v>
      </c>
      <c r="B8" s="29"/>
      <c r="C8" s="30"/>
      <c r="D8" s="30"/>
      <c r="E8" s="30"/>
    </row>
    <row r="9" s="16" customFormat="1" ht="28" customHeight="1" spans="1:5">
      <c r="A9" s="28" t="s">
        <v>1059</v>
      </c>
      <c r="B9" s="29"/>
      <c r="C9" s="30"/>
      <c r="D9" s="30"/>
      <c r="E9" s="30"/>
    </row>
    <row r="10" s="16" customFormat="1" ht="28" customHeight="1" spans="1:5">
      <c r="A10" s="28" t="s">
        <v>1060</v>
      </c>
      <c r="B10" s="29"/>
      <c r="C10" s="30"/>
      <c r="D10" s="30"/>
      <c r="E10" s="30"/>
    </row>
    <row r="11" s="16" customFormat="1" ht="28" customHeight="1" spans="1:5">
      <c r="A11" s="28" t="s">
        <v>1061</v>
      </c>
      <c r="B11" s="29"/>
      <c r="C11" s="30"/>
      <c r="D11" s="30"/>
      <c r="E11" s="30"/>
    </row>
    <row r="12" s="16" customFormat="1" ht="28" customHeight="1" spans="1:5">
      <c r="A12" s="28" t="s">
        <v>1062</v>
      </c>
      <c r="B12" s="29"/>
      <c r="C12" s="30"/>
      <c r="D12" s="30"/>
      <c r="E12" s="30"/>
    </row>
    <row r="13" s="16" customFormat="1" ht="28" customHeight="1" spans="1:5">
      <c r="A13" s="28" t="s">
        <v>1063</v>
      </c>
      <c r="B13" s="29"/>
      <c r="C13" s="30"/>
      <c r="D13" s="30"/>
      <c r="E13" s="30"/>
    </row>
    <row r="14" s="16" customFormat="1" ht="28" customHeight="1" spans="1:5">
      <c r="A14" s="28" t="s">
        <v>1064</v>
      </c>
      <c r="B14" s="29"/>
      <c r="C14" s="30"/>
      <c r="D14" s="30"/>
      <c r="E14" s="30"/>
    </row>
    <row r="15" s="16" customFormat="1" ht="28" customHeight="1" spans="1:5">
      <c r="A15" s="28" t="s">
        <v>1065</v>
      </c>
      <c r="B15" s="29"/>
      <c r="C15" s="30"/>
      <c r="D15" s="30"/>
      <c r="E15" s="30"/>
    </row>
    <row r="16" ht="24" customHeight="1" spans="1:1">
      <c r="A16" s="17" t="s">
        <v>1066</v>
      </c>
    </row>
  </sheetData>
  <mergeCells count="5">
    <mergeCell ref="A2:E2"/>
    <mergeCell ref="D4:E4"/>
    <mergeCell ref="A4:A5"/>
    <mergeCell ref="B4:B5"/>
    <mergeCell ref="C4:C5"/>
  </mergeCells>
  <printOptions horizontalCentered="1"/>
  <pageMargins left="0.393055555555556" right="0.393055555555556" top="0.590277777777778" bottom="0.393055555555556" header="0.313888888888889" footer="0.313888888888889"/>
  <pageSetup paperSize="9" scale="83" fitToHeight="0"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D14"/>
  <sheetViews>
    <sheetView workbookViewId="0">
      <selection activeCell="M23" sqref="M23"/>
    </sheetView>
  </sheetViews>
  <sheetFormatPr defaultColWidth="8.75" defaultRowHeight="14.25" outlineLevelCol="3"/>
  <cols>
    <col min="1" max="1" width="11.375" style="1" customWidth="1"/>
    <col min="2" max="2" width="34.25" style="1" customWidth="1"/>
    <col min="3" max="3" width="33" style="1" customWidth="1"/>
    <col min="4" max="4" width="17" style="1" customWidth="1"/>
    <col min="5" max="16384" width="8.75" style="1"/>
  </cols>
  <sheetData>
    <row r="1" spans="1:1">
      <c r="A1" s="1" t="s">
        <v>1067</v>
      </c>
    </row>
    <row r="2" ht="29.45" customHeight="1" spans="1:3">
      <c r="A2" s="2" t="s">
        <v>1068</v>
      </c>
      <c r="B2" s="2"/>
      <c r="C2" s="2"/>
    </row>
    <row r="3" ht="25.9" customHeight="1" spans="1:3">
      <c r="A3" s="3"/>
      <c r="B3" s="4"/>
      <c r="C3" s="5" t="s">
        <v>56</v>
      </c>
    </row>
    <row r="4" ht="27.75" customHeight="1" spans="1:4">
      <c r="A4" s="6" t="s">
        <v>1069</v>
      </c>
      <c r="B4" s="6"/>
      <c r="C4" s="6" t="s">
        <v>700</v>
      </c>
      <c r="D4" s="15"/>
    </row>
    <row r="5" ht="27.75" customHeight="1" spans="1:4">
      <c r="A5" s="7" t="s">
        <v>1070</v>
      </c>
      <c r="B5" s="7"/>
      <c r="C5" s="8">
        <v>298622</v>
      </c>
      <c r="D5" s="13" t="s">
        <v>1071</v>
      </c>
    </row>
    <row r="6" ht="27.75" customHeight="1" spans="1:3">
      <c r="A6" s="7" t="s">
        <v>1072</v>
      </c>
      <c r="B6" s="7"/>
      <c r="C6" s="8">
        <f>14863+28605+12076</f>
        <v>55544</v>
      </c>
    </row>
    <row r="7" ht="27.75" customHeight="1" spans="1:3">
      <c r="A7" s="7" t="s">
        <v>1073</v>
      </c>
      <c r="B7" s="7"/>
      <c r="C7" s="8">
        <f>28605+68.19</f>
        <v>28673</v>
      </c>
    </row>
    <row r="8" ht="27.75" customHeight="1" spans="1:3">
      <c r="A8" s="7" t="s">
        <v>1074</v>
      </c>
      <c r="B8" s="7"/>
      <c r="C8" s="8">
        <f>C5+C6-C7</f>
        <v>325493</v>
      </c>
    </row>
    <row r="9" ht="27.75" customHeight="1" spans="1:3">
      <c r="A9" s="6" t="s">
        <v>1075</v>
      </c>
      <c r="B9" s="6"/>
      <c r="C9" s="6" t="s">
        <v>700</v>
      </c>
    </row>
    <row r="10" ht="27.75" customHeight="1" spans="1:3">
      <c r="A10" s="7" t="s">
        <v>1076</v>
      </c>
      <c r="B10" s="7"/>
      <c r="C10" s="9">
        <v>305831</v>
      </c>
    </row>
    <row r="11" ht="27.75" customHeight="1" spans="1:3">
      <c r="A11" s="7" t="s">
        <v>1077</v>
      </c>
      <c r="B11" s="7"/>
      <c r="C11" s="9">
        <v>26939</v>
      </c>
    </row>
    <row r="12" ht="27.75" customHeight="1" spans="1:3">
      <c r="A12" s="7" t="s">
        <v>1078</v>
      </c>
      <c r="B12" s="7"/>
      <c r="C12" s="9">
        <v>-3117</v>
      </c>
    </row>
    <row r="13" ht="27.75" customHeight="1" spans="1:3">
      <c r="A13" s="7" t="s">
        <v>1079</v>
      </c>
      <c r="B13" s="7"/>
      <c r="C13" s="9">
        <f>C10+C11+C12</f>
        <v>329653</v>
      </c>
    </row>
    <row r="14" ht="54.6" customHeight="1" spans="1:3">
      <c r="A14" s="14" t="s">
        <v>1080</v>
      </c>
      <c r="B14" s="14"/>
      <c r="C14" s="14"/>
    </row>
  </sheetData>
  <mergeCells count="12">
    <mergeCell ref="A2:C2"/>
    <mergeCell ref="A4:B4"/>
    <mergeCell ref="A5:B5"/>
    <mergeCell ref="A6:B6"/>
    <mergeCell ref="A7:B7"/>
    <mergeCell ref="A8:B8"/>
    <mergeCell ref="A9:B9"/>
    <mergeCell ref="A10:B10"/>
    <mergeCell ref="A11:B11"/>
    <mergeCell ref="A12:B12"/>
    <mergeCell ref="A13:B13"/>
    <mergeCell ref="A14:C14"/>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D14"/>
  <sheetViews>
    <sheetView workbookViewId="0">
      <selection activeCell="M23" sqref="M23"/>
    </sheetView>
  </sheetViews>
  <sheetFormatPr defaultColWidth="8.75" defaultRowHeight="14.25" outlineLevelCol="3"/>
  <cols>
    <col min="1" max="1" width="10.25" style="1" customWidth="1"/>
    <col min="2" max="2" width="30.875" style="1" customWidth="1"/>
    <col min="3" max="3" width="32.625" style="1" customWidth="1"/>
    <col min="4" max="4" width="16.125" style="1" customWidth="1"/>
    <col min="5" max="16384" width="8.75" style="1"/>
  </cols>
  <sheetData>
    <row r="1" ht="19.5" customHeight="1" spans="1:1">
      <c r="A1" s="1" t="s">
        <v>1081</v>
      </c>
    </row>
    <row r="2" ht="29.45" customHeight="1" spans="1:3">
      <c r="A2" s="2" t="s">
        <v>1082</v>
      </c>
      <c r="B2" s="2"/>
      <c r="C2" s="2"/>
    </row>
    <row r="3" ht="25.9" customHeight="1" spans="1:3">
      <c r="A3" s="3"/>
      <c r="B3" s="4"/>
      <c r="C3" s="5" t="s">
        <v>56</v>
      </c>
    </row>
    <row r="4" ht="27.75" customHeight="1" spans="1:3">
      <c r="A4" s="6" t="s">
        <v>1069</v>
      </c>
      <c r="B4" s="6"/>
      <c r="C4" s="6" t="s">
        <v>700</v>
      </c>
    </row>
    <row r="5" ht="27.75" customHeight="1" spans="1:4">
      <c r="A5" s="7" t="s">
        <v>1070</v>
      </c>
      <c r="B5" s="7"/>
      <c r="C5" s="8">
        <v>298622</v>
      </c>
      <c r="D5" s="13" t="s">
        <v>1071</v>
      </c>
    </row>
    <row r="6" ht="27.75" customHeight="1" spans="1:3">
      <c r="A6" s="7" t="s">
        <v>1072</v>
      </c>
      <c r="B6" s="7"/>
      <c r="C6" s="8">
        <v>55544</v>
      </c>
    </row>
    <row r="7" ht="27.75" customHeight="1" spans="1:3">
      <c r="A7" s="7" t="s">
        <v>1073</v>
      </c>
      <c r="B7" s="7"/>
      <c r="C7" s="8">
        <v>28673</v>
      </c>
    </row>
    <row r="8" ht="27.75" customHeight="1" spans="1:3">
      <c r="A8" s="7" t="s">
        <v>1074</v>
      </c>
      <c r="B8" s="7"/>
      <c r="C8" s="8">
        <f>C5+C6-C7</f>
        <v>325493</v>
      </c>
    </row>
    <row r="9" ht="27.75" customHeight="1" spans="1:3">
      <c r="A9" s="6" t="s">
        <v>1075</v>
      </c>
      <c r="B9" s="6"/>
      <c r="C9" s="6" t="s">
        <v>700</v>
      </c>
    </row>
    <row r="10" ht="27.75" customHeight="1" spans="1:3">
      <c r="A10" s="7" t="s">
        <v>1076</v>
      </c>
      <c r="B10" s="7"/>
      <c r="C10" s="9">
        <v>305831</v>
      </c>
    </row>
    <row r="11" ht="27.75" customHeight="1" spans="1:3">
      <c r="A11" s="7" t="s">
        <v>1077</v>
      </c>
      <c r="B11" s="7"/>
      <c r="C11" s="9">
        <v>26939</v>
      </c>
    </row>
    <row r="12" ht="27.75" customHeight="1" spans="1:3">
      <c r="A12" s="7" t="s">
        <v>1078</v>
      </c>
      <c r="B12" s="7"/>
      <c r="C12" s="9">
        <v>-3117</v>
      </c>
    </row>
    <row r="13" ht="27.75" customHeight="1" spans="1:3">
      <c r="A13" s="7" t="s">
        <v>1079</v>
      </c>
      <c r="B13" s="7"/>
      <c r="C13" s="9">
        <f>C10+C11+C12</f>
        <v>329653</v>
      </c>
    </row>
    <row r="14" ht="50.45" customHeight="1" spans="1:3">
      <c r="A14" s="14" t="s">
        <v>1080</v>
      </c>
      <c r="B14" s="14"/>
      <c r="C14" s="14"/>
    </row>
  </sheetData>
  <mergeCells count="12">
    <mergeCell ref="A2:C2"/>
    <mergeCell ref="A4:B4"/>
    <mergeCell ref="A5:B5"/>
    <mergeCell ref="A6:B6"/>
    <mergeCell ref="A7:B7"/>
    <mergeCell ref="A8:B8"/>
    <mergeCell ref="A9:B9"/>
    <mergeCell ref="A10:B10"/>
    <mergeCell ref="A11:B11"/>
    <mergeCell ref="A12:B12"/>
    <mergeCell ref="A13:B13"/>
    <mergeCell ref="A14:C14"/>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C15"/>
  <sheetViews>
    <sheetView workbookViewId="0">
      <selection activeCell="M23" sqref="M23"/>
    </sheetView>
  </sheetViews>
  <sheetFormatPr defaultColWidth="8.75" defaultRowHeight="14.25" outlineLevelCol="2"/>
  <cols>
    <col min="1" max="1" width="12.875" style="1" customWidth="1"/>
    <col min="2" max="2" width="33.875" style="1" customWidth="1"/>
    <col min="3" max="3" width="35.125" style="1" customWidth="1"/>
    <col min="4" max="16384" width="8.75" style="1"/>
  </cols>
  <sheetData>
    <row r="1" spans="1:1">
      <c r="A1" s="1" t="s">
        <v>1083</v>
      </c>
    </row>
    <row r="2" ht="29.45" customHeight="1" spans="1:3">
      <c r="A2" s="2" t="s">
        <v>1084</v>
      </c>
      <c r="B2" s="2"/>
      <c r="C2" s="2"/>
    </row>
    <row r="3" ht="25.9" customHeight="1" spans="1:3">
      <c r="A3" s="3"/>
      <c r="B3" s="4"/>
      <c r="C3" s="5" t="s">
        <v>56</v>
      </c>
    </row>
    <row r="4" ht="29.25" customHeight="1" spans="1:3">
      <c r="A4" s="6" t="s">
        <v>1069</v>
      </c>
      <c r="B4" s="6"/>
      <c r="C4" s="6" t="s">
        <v>700</v>
      </c>
    </row>
    <row r="5" ht="29.25" customHeight="1" spans="1:3">
      <c r="A5" s="7" t="s">
        <v>1085</v>
      </c>
      <c r="B5" s="7"/>
      <c r="C5" s="8">
        <v>370155</v>
      </c>
    </row>
    <row r="6" ht="29.25" customHeight="1" spans="1:3">
      <c r="A6" s="7" t="s">
        <v>1086</v>
      </c>
      <c r="B6" s="7"/>
      <c r="C6" s="8">
        <f>234775+31850+6105</f>
        <v>272730</v>
      </c>
    </row>
    <row r="7" ht="29.25" customHeight="1" spans="1:3">
      <c r="A7" s="7" t="s">
        <v>1087</v>
      </c>
      <c r="B7" s="7"/>
      <c r="C7" s="8">
        <v>38750</v>
      </c>
    </row>
    <row r="8" ht="29.25" customHeight="1" spans="1:3">
      <c r="A8" s="7" t="s">
        <v>1088</v>
      </c>
      <c r="B8" s="7"/>
      <c r="C8" s="8">
        <f>C5+C6-C7</f>
        <v>604135</v>
      </c>
    </row>
    <row r="9" ht="29.25" customHeight="1" spans="1:3">
      <c r="A9" s="6" t="s">
        <v>1075</v>
      </c>
      <c r="B9" s="6"/>
      <c r="C9" s="6" t="s">
        <v>700</v>
      </c>
    </row>
    <row r="10" ht="29.25" customHeight="1" spans="1:3">
      <c r="A10" s="7" t="s">
        <v>1089</v>
      </c>
      <c r="B10" s="7"/>
      <c r="C10" s="9">
        <v>379384</v>
      </c>
    </row>
    <row r="11" ht="29.25" customHeight="1" spans="1:3">
      <c r="A11" s="7" t="s">
        <v>1090</v>
      </c>
      <c r="B11" s="7"/>
      <c r="C11" s="9">
        <v>240880</v>
      </c>
    </row>
    <row r="12" ht="29.25" customHeight="1" spans="1:3">
      <c r="A12" s="10" t="s">
        <v>1091</v>
      </c>
      <c r="B12" s="11"/>
      <c r="C12" s="9">
        <v>-3406</v>
      </c>
    </row>
    <row r="13" ht="29.25" customHeight="1" spans="1:3">
      <c r="A13" s="7" t="s">
        <v>1092</v>
      </c>
      <c r="B13" s="7"/>
      <c r="C13" s="9">
        <f>C10+C11+C12</f>
        <v>616858</v>
      </c>
    </row>
    <row r="14" spans="1:3">
      <c r="A14" s="3"/>
      <c r="B14" s="3"/>
      <c r="C14" s="3"/>
    </row>
    <row r="15" ht="49.9" customHeight="1" spans="1:3">
      <c r="A15" s="12" t="s">
        <v>1080</v>
      </c>
      <c r="B15" s="12"/>
      <c r="C15" s="12"/>
    </row>
  </sheetData>
  <mergeCells count="12">
    <mergeCell ref="A2:C2"/>
    <mergeCell ref="A4:B4"/>
    <mergeCell ref="A5:B5"/>
    <mergeCell ref="A6:B6"/>
    <mergeCell ref="A7:B7"/>
    <mergeCell ref="A8:B8"/>
    <mergeCell ref="A9:B9"/>
    <mergeCell ref="A10:B10"/>
    <mergeCell ref="A11:B11"/>
    <mergeCell ref="A12:B12"/>
    <mergeCell ref="A13:B13"/>
    <mergeCell ref="A15:C15"/>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C15"/>
  <sheetViews>
    <sheetView view="pageBreakPreview" zoomScaleNormal="100" workbookViewId="0">
      <selection activeCell="M23" sqref="M23"/>
    </sheetView>
  </sheetViews>
  <sheetFormatPr defaultColWidth="8.75" defaultRowHeight="14.25" outlineLevelCol="2"/>
  <cols>
    <col min="1" max="1" width="12.875" style="1" customWidth="1"/>
    <col min="2" max="2" width="33.875" style="1" customWidth="1"/>
    <col min="3" max="3" width="35.125" style="1" customWidth="1"/>
    <col min="4" max="16384" width="8.75" style="1"/>
  </cols>
  <sheetData>
    <row r="1" spans="1:1">
      <c r="A1" s="1" t="s">
        <v>1093</v>
      </c>
    </row>
    <row r="2" ht="29.45" customHeight="1" spans="1:3">
      <c r="A2" s="2" t="s">
        <v>1094</v>
      </c>
      <c r="B2" s="2"/>
      <c r="C2" s="2"/>
    </row>
    <row r="3" ht="25.9" customHeight="1" spans="1:3">
      <c r="A3" s="3"/>
      <c r="B3" s="4"/>
      <c r="C3" s="5" t="s">
        <v>56</v>
      </c>
    </row>
    <row r="4" ht="29.25" customHeight="1" spans="1:3">
      <c r="A4" s="6" t="s">
        <v>1069</v>
      </c>
      <c r="B4" s="6"/>
      <c r="C4" s="6" t="s">
        <v>700</v>
      </c>
    </row>
    <row r="5" ht="29.25" customHeight="1" spans="1:3">
      <c r="A5" s="7" t="s">
        <v>1085</v>
      </c>
      <c r="B5" s="7"/>
      <c r="C5" s="8">
        <v>370155</v>
      </c>
    </row>
    <row r="6" ht="29.25" customHeight="1" spans="1:3">
      <c r="A6" s="7" t="s">
        <v>1086</v>
      </c>
      <c r="B6" s="7"/>
      <c r="C6" s="8">
        <f>234775+31850+6105</f>
        <v>272730</v>
      </c>
    </row>
    <row r="7" ht="29.25" customHeight="1" spans="1:3">
      <c r="A7" s="7" t="s">
        <v>1087</v>
      </c>
      <c r="B7" s="7"/>
      <c r="C7" s="8">
        <v>38750</v>
      </c>
    </row>
    <row r="8" ht="29.25" customHeight="1" spans="1:3">
      <c r="A8" s="7" t="s">
        <v>1088</v>
      </c>
      <c r="B8" s="7"/>
      <c r="C8" s="8">
        <f>C5+C6-C7</f>
        <v>604135</v>
      </c>
    </row>
    <row r="9" ht="29.25" customHeight="1" spans="1:3">
      <c r="A9" s="6" t="s">
        <v>1075</v>
      </c>
      <c r="B9" s="6"/>
      <c r="C9" s="6" t="s">
        <v>700</v>
      </c>
    </row>
    <row r="10" ht="29.25" customHeight="1" spans="1:3">
      <c r="A10" s="7" t="s">
        <v>1089</v>
      </c>
      <c r="B10" s="7"/>
      <c r="C10" s="9">
        <v>379384</v>
      </c>
    </row>
    <row r="11" ht="29.25" customHeight="1" spans="1:3">
      <c r="A11" s="7" t="s">
        <v>1090</v>
      </c>
      <c r="B11" s="7"/>
      <c r="C11" s="9">
        <v>240880</v>
      </c>
    </row>
    <row r="12" ht="29.25" customHeight="1" spans="1:3">
      <c r="A12" s="10" t="s">
        <v>1091</v>
      </c>
      <c r="B12" s="11"/>
      <c r="C12" s="9">
        <v>-3406</v>
      </c>
    </row>
    <row r="13" ht="29.25" customHeight="1" spans="1:3">
      <c r="A13" s="7" t="s">
        <v>1092</v>
      </c>
      <c r="B13" s="7"/>
      <c r="C13" s="9">
        <f>C10+C11+C12</f>
        <v>616858</v>
      </c>
    </row>
    <row r="14" spans="1:3">
      <c r="A14" s="3"/>
      <c r="B14" s="3"/>
      <c r="C14" s="3"/>
    </row>
    <row r="15" ht="49.9" customHeight="1" spans="1:3">
      <c r="A15" s="12" t="s">
        <v>1080</v>
      </c>
      <c r="B15" s="12"/>
      <c r="C15" s="12"/>
    </row>
  </sheetData>
  <mergeCells count="12">
    <mergeCell ref="A2:C2"/>
    <mergeCell ref="A4:B4"/>
    <mergeCell ref="A5:B5"/>
    <mergeCell ref="A6:B6"/>
    <mergeCell ref="A7:B7"/>
    <mergeCell ref="A8:B8"/>
    <mergeCell ref="A9:B9"/>
    <mergeCell ref="A10:B10"/>
    <mergeCell ref="A11:B11"/>
    <mergeCell ref="A12:B12"/>
    <mergeCell ref="A13:B13"/>
    <mergeCell ref="A15:C15"/>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theme="0"/>
    <pageSetUpPr fitToPage="1"/>
  </sheetPr>
  <dimension ref="A1:D46"/>
  <sheetViews>
    <sheetView topLeftCell="A4" workbookViewId="0">
      <selection activeCell="C20" sqref="C20"/>
    </sheetView>
  </sheetViews>
  <sheetFormatPr defaultColWidth="9" defaultRowHeight="14.25" outlineLevelCol="3"/>
  <cols>
    <col min="1" max="1" width="38.375" customWidth="1"/>
    <col min="2" max="3" width="12.875" customWidth="1"/>
    <col min="4" max="4" width="15.125" customWidth="1"/>
  </cols>
  <sheetData>
    <row r="1" ht="18" customHeight="1" spans="1:3">
      <c r="A1" s="246" t="s">
        <v>100</v>
      </c>
      <c r="B1" s="246"/>
      <c r="C1" s="246"/>
    </row>
    <row r="2" ht="20.25" spans="1:4">
      <c r="A2" s="248" t="s">
        <v>101</v>
      </c>
      <c r="B2" s="248"/>
      <c r="C2" s="248"/>
      <c r="D2" s="248"/>
    </row>
    <row r="3" spans="1:4">
      <c r="A3" s="250"/>
      <c r="B3" s="250"/>
      <c r="C3" s="250"/>
      <c r="D3" s="239" t="s">
        <v>56</v>
      </c>
    </row>
    <row r="4" ht="35" customHeight="1" spans="1:4">
      <c r="A4" s="24" t="s">
        <v>102</v>
      </c>
      <c r="B4" s="24" t="s">
        <v>58</v>
      </c>
      <c r="C4" s="24" t="s">
        <v>103</v>
      </c>
      <c r="D4" s="25" t="s">
        <v>104</v>
      </c>
    </row>
    <row r="5" spans="1:4">
      <c r="A5" s="292" t="s">
        <v>105</v>
      </c>
      <c r="B5" s="292">
        <v>22445</v>
      </c>
      <c r="C5" s="292">
        <v>22464</v>
      </c>
      <c r="D5" s="148">
        <f>+B5/C5</f>
        <v>0.999</v>
      </c>
    </row>
    <row r="6" spans="1:4">
      <c r="A6" s="292" t="s">
        <v>106</v>
      </c>
      <c r="B6" s="292"/>
      <c r="C6" s="292"/>
      <c r="D6" s="148"/>
    </row>
    <row r="7" spans="1:4">
      <c r="A7" s="292" t="s">
        <v>107</v>
      </c>
      <c r="B7" s="292">
        <v>387</v>
      </c>
      <c r="C7" s="292">
        <v>133</v>
      </c>
      <c r="D7" s="148">
        <f t="shared" ref="D6:D46" si="0">+B7/C7</f>
        <v>2.91</v>
      </c>
    </row>
    <row r="8" spans="1:4">
      <c r="A8" s="292" t="s">
        <v>108</v>
      </c>
      <c r="B8" s="292">
        <v>8332</v>
      </c>
      <c r="C8" s="292">
        <v>9605</v>
      </c>
      <c r="D8" s="148">
        <f t="shared" si="0"/>
        <v>0.867</v>
      </c>
    </row>
    <row r="9" spans="1:4">
      <c r="A9" s="292" t="s">
        <v>109</v>
      </c>
      <c r="B9" s="292">
        <v>49114</v>
      </c>
      <c r="C9" s="292">
        <v>65697</v>
      </c>
      <c r="D9" s="148">
        <f t="shared" si="0"/>
        <v>0.748</v>
      </c>
    </row>
    <row r="10" spans="1:4">
      <c r="A10" s="292" t="s">
        <v>110</v>
      </c>
      <c r="B10" s="292">
        <v>123</v>
      </c>
      <c r="C10" s="292">
        <v>215</v>
      </c>
      <c r="D10" s="148">
        <f t="shared" si="0"/>
        <v>0.572</v>
      </c>
    </row>
    <row r="11" spans="1:4">
      <c r="A11" s="292" t="s">
        <v>111</v>
      </c>
      <c r="B11" s="292">
        <v>2477</v>
      </c>
      <c r="C11" s="292">
        <v>3004</v>
      </c>
      <c r="D11" s="148">
        <f t="shared" si="0"/>
        <v>0.825</v>
      </c>
    </row>
    <row r="12" spans="1:4">
      <c r="A12" s="292" t="s">
        <v>112</v>
      </c>
      <c r="B12" s="292">
        <v>91013</v>
      </c>
      <c r="C12" s="292">
        <v>81276</v>
      </c>
      <c r="D12" s="148">
        <f t="shared" si="0"/>
        <v>1.12</v>
      </c>
    </row>
    <row r="13" spans="1:4">
      <c r="A13" s="292" t="s">
        <v>113</v>
      </c>
      <c r="B13" s="292">
        <v>21591</v>
      </c>
      <c r="C13" s="292">
        <v>18725</v>
      </c>
      <c r="D13" s="148">
        <f t="shared" si="0"/>
        <v>1.153</v>
      </c>
    </row>
    <row r="14" spans="1:4">
      <c r="A14" s="292" t="s">
        <v>114</v>
      </c>
      <c r="B14" s="292">
        <v>0</v>
      </c>
      <c r="C14" s="292">
        <v>4800</v>
      </c>
      <c r="D14" s="148">
        <f t="shared" si="0"/>
        <v>0</v>
      </c>
    </row>
    <row r="15" spans="1:4">
      <c r="A15" s="292" t="s">
        <v>115</v>
      </c>
      <c r="B15" s="292">
        <v>2601</v>
      </c>
      <c r="C15" s="292">
        <v>4292</v>
      </c>
      <c r="D15" s="148">
        <f t="shared" si="0"/>
        <v>0.606</v>
      </c>
    </row>
    <row r="16" spans="1:4">
      <c r="A16" s="292" t="s">
        <v>116</v>
      </c>
      <c r="B16" s="292">
        <v>20830</v>
      </c>
      <c r="C16" s="292">
        <v>25145</v>
      </c>
      <c r="D16" s="148">
        <f t="shared" si="0"/>
        <v>0.828</v>
      </c>
    </row>
    <row r="17" spans="1:4">
      <c r="A17" s="292" t="s">
        <v>117</v>
      </c>
      <c r="B17" s="292">
        <v>596</v>
      </c>
      <c r="C17" s="292">
        <v>3984</v>
      </c>
      <c r="D17" s="148">
        <f t="shared" si="0"/>
        <v>0.15</v>
      </c>
    </row>
    <row r="18" spans="1:4">
      <c r="A18" s="292" t="s">
        <v>118</v>
      </c>
      <c r="B18" s="292">
        <v>167</v>
      </c>
      <c r="C18" s="292">
        <v>126</v>
      </c>
      <c r="D18" s="148">
        <f t="shared" si="0"/>
        <v>1.325</v>
      </c>
    </row>
    <row r="19" spans="1:4">
      <c r="A19" s="292" t="s">
        <v>119</v>
      </c>
      <c r="B19" s="292">
        <v>264</v>
      </c>
      <c r="C19" s="292">
        <v>1271</v>
      </c>
      <c r="D19" s="148">
        <f t="shared" si="0"/>
        <v>0.208</v>
      </c>
    </row>
    <row r="20" spans="1:4">
      <c r="A20" s="292" t="s">
        <v>120</v>
      </c>
      <c r="B20" s="292"/>
      <c r="C20" s="292"/>
      <c r="D20" s="148"/>
    </row>
    <row r="21" spans="1:4">
      <c r="A21" s="292" t="s">
        <v>121</v>
      </c>
      <c r="B21" s="292"/>
      <c r="C21" s="292"/>
      <c r="D21" s="148"/>
    </row>
    <row r="22" spans="1:4">
      <c r="A22" s="292" t="s">
        <v>122</v>
      </c>
      <c r="B22" s="292">
        <v>1402</v>
      </c>
      <c r="C22" s="292">
        <v>1757</v>
      </c>
      <c r="D22" s="148">
        <f t="shared" si="0"/>
        <v>0.798</v>
      </c>
    </row>
    <row r="23" spans="1:4">
      <c r="A23" s="292" t="s">
        <v>123</v>
      </c>
      <c r="B23" s="292">
        <v>11835</v>
      </c>
      <c r="C23" s="292">
        <v>8947</v>
      </c>
      <c r="D23" s="148">
        <f t="shared" si="0"/>
        <v>1.323</v>
      </c>
    </row>
    <row r="24" spans="1:4">
      <c r="A24" s="292" t="s">
        <v>124</v>
      </c>
      <c r="B24" s="292">
        <v>203</v>
      </c>
      <c r="C24" s="292">
        <v>163</v>
      </c>
      <c r="D24" s="148">
        <f t="shared" si="0"/>
        <v>1.245</v>
      </c>
    </row>
    <row r="25" spans="1:4">
      <c r="A25" s="292" t="s">
        <v>125</v>
      </c>
      <c r="B25" s="292">
        <v>2058</v>
      </c>
      <c r="C25" s="292">
        <v>3406</v>
      </c>
      <c r="D25" s="148">
        <f t="shared" si="0"/>
        <v>0.604</v>
      </c>
    </row>
    <row r="26" spans="1:4">
      <c r="A26" s="292" t="s">
        <v>126</v>
      </c>
      <c r="B26" s="292">
        <v>3000</v>
      </c>
      <c r="C26" s="292">
        <v>3000</v>
      </c>
      <c r="D26" s="148">
        <f t="shared" si="0"/>
        <v>1</v>
      </c>
    </row>
    <row r="27" spans="1:4">
      <c r="A27" s="292" t="s">
        <v>127</v>
      </c>
      <c r="B27" s="292">
        <v>76761</v>
      </c>
      <c r="C27" s="292">
        <v>42203</v>
      </c>
      <c r="D27" s="148">
        <f t="shared" si="0"/>
        <v>1.819</v>
      </c>
    </row>
    <row r="28" spans="1:4">
      <c r="A28" s="292" t="s">
        <v>128</v>
      </c>
      <c r="B28" s="292">
        <v>10059</v>
      </c>
      <c r="C28" s="292">
        <v>10002</v>
      </c>
      <c r="D28" s="148">
        <f t="shared" si="0"/>
        <v>1.006</v>
      </c>
    </row>
    <row r="29" spans="1:4">
      <c r="A29" s="292" t="s">
        <v>129</v>
      </c>
      <c r="B29" s="292"/>
      <c r="C29" s="292"/>
      <c r="D29" s="148"/>
    </row>
    <row r="30" ht="16.15" customHeight="1" spans="1:4">
      <c r="A30" s="293" t="s">
        <v>130</v>
      </c>
      <c r="B30" s="147">
        <f>SUM(B5:B29)</f>
        <v>325258</v>
      </c>
      <c r="C30" s="147">
        <f>SUM(C5:C29)</f>
        <v>310215</v>
      </c>
      <c r="D30" s="148">
        <f t="shared" si="0"/>
        <v>1.048</v>
      </c>
    </row>
    <row r="31" ht="15" customHeight="1" spans="1:4">
      <c r="A31" s="294" t="s">
        <v>131</v>
      </c>
      <c r="B31" s="295">
        <v>1000</v>
      </c>
      <c r="C31" s="295">
        <v>1000</v>
      </c>
      <c r="D31" s="148">
        <f t="shared" si="0"/>
        <v>1</v>
      </c>
    </row>
    <row r="32" ht="15" customHeight="1" spans="1:4">
      <c r="A32" s="294" t="s">
        <v>132</v>
      </c>
      <c r="B32" s="294">
        <f>B33+B37</f>
        <v>5648</v>
      </c>
      <c r="C32" s="294">
        <f>C33+C37</f>
        <v>5105</v>
      </c>
      <c r="D32" s="148">
        <f t="shared" si="0"/>
        <v>1.106</v>
      </c>
    </row>
    <row r="33" ht="15" customHeight="1" spans="1:4">
      <c r="A33" s="296" t="s">
        <v>133</v>
      </c>
      <c r="B33" s="296"/>
      <c r="C33" s="296"/>
      <c r="D33" s="148"/>
    </row>
    <row r="34" ht="15" customHeight="1" spans="1:4">
      <c r="A34" s="296" t="s">
        <v>134</v>
      </c>
      <c r="B34" s="296"/>
      <c r="C34" s="296"/>
      <c r="D34" s="148"/>
    </row>
    <row r="35" ht="15" customHeight="1" spans="1:4">
      <c r="A35" s="295" t="s">
        <v>135</v>
      </c>
      <c r="B35" s="295"/>
      <c r="C35" s="295"/>
      <c r="D35" s="148"/>
    </row>
    <row r="36" ht="15.6" customHeight="1" spans="1:4">
      <c r="A36" s="295" t="s">
        <v>136</v>
      </c>
      <c r="B36" s="295"/>
      <c r="C36" s="295"/>
      <c r="D36" s="148"/>
    </row>
    <row r="37" spans="1:4">
      <c r="A37" s="296" t="s">
        <v>137</v>
      </c>
      <c r="B37" s="297">
        <v>5648</v>
      </c>
      <c r="C37" s="297">
        <v>5105</v>
      </c>
      <c r="D37" s="148">
        <f t="shared" si="0"/>
        <v>1.106</v>
      </c>
    </row>
    <row r="38" spans="1:4">
      <c r="A38" s="298" t="s">
        <v>138</v>
      </c>
      <c r="B38" s="298"/>
      <c r="C38" s="298"/>
      <c r="D38" s="148"/>
    </row>
    <row r="39" spans="1:4">
      <c r="A39" s="295" t="s">
        <v>139</v>
      </c>
      <c r="B39" s="295"/>
      <c r="C39" s="295"/>
      <c r="D39" s="148"/>
    </row>
    <row r="40" spans="1:4">
      <c r="A40" s="269" t="s">
        <v>140</v>
      </c>
      <c r="B40" s="269"/>
      <c r="C40" s="269"/>
      <c r="D40" s="148"/>
    </row>
    <row r="41" spans="1:4">
      <c r="A41" s="274" t="s">
        <v>141</v>
      </c>
      <c r="B41" s="274"/>
      <c r="C41" s="274"/>
      <c r="D41" s="148"/>
    </row>
    <row r="42" spans="1:4">
      <c r="A42" s="274" t="s">
        <v>142</v>
      </c>
      <c r="B42" s="274"/>
      <c r="C42" s="274"/>
      <c r="D42" s="148"/>
    </row>
    <row r="43" spans="1:4">
      <c r="A43" s="274" t="s">
        <v>143</v>
      </c>
      <c r="B43" s="274"/>
      <c r="C43" s="274"/>
      <c r="D43" s="148"/>
    </row>
    <row r="44" spans="1:4">
      <c r="A44" s="299" t="s">
        <v>144</v>
      </c>
      <c r="B44" s="299"/>
      <c r="C44" s="299"/>
      <c r="D44" s="148"/>
    </row>
    <row r="45" spans="1:4">
      <c r="A45" s="300" t="s">
        <v>145</v>
      </c>
      <c r="B45" s="300"/>
      <c r="C45" s="300"/>
      <c r="D45" s="148"/>
    </row>
    <row r="46" spans="1:4">
      <c r="A46" s="293" t="s">
        <v>146</v>
      </c>
      <c r="B46" s="301">
        <f>+B30+B31+B32</f>
        <v>331906</v>
      </c>
      <c r="C46" s="301">
        <f>+C30+C31+C32</f>
        <v>316320</v>
      </c>
      <c r="D46" s="148">
        <f t="shared" si="0"/>
        <v>1.049</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theme="0"/>
    <pageSetUpPr fitToPage="1"/>
  </sheetPr>
  <dimension ref="A1:D49"/>
  <sheetViews>
    <sheetView topLeftCell="A16" workbookViewId="0">
      <selection activeCell="I31" sqref="I31"/>
    </sheetView>
  </sheetViews>
  <sheetFormatPr defaultColWidth="9" defaultRowHeight="14.25" outlineLevelCol="3"/>
  <cols>
    <col min="1" max="1" width="44.625" customWidth="1"/>
    <col min="2" max="2" width="12.125" customWidth="1"/>
    <col min="3" max="3" width="14" customWidth="1"/>
    <col min="4" max="4" width="15.125" customWidth="1"/>
  </cols>
  <sheetData>
    <row r="1" ht="18" customHeight="1" spans="1:2">
      <c r="A1" s="246" t="s">
        <v>147</v>
      </c>
      <c r="B1" s="278"/>
    </row>
    <row r="2" ht="20.25" spans="1:4">
      <c r="A2" s="248" t="s">
        <v>148</v>
      </c>
      <c r="B2" s="248"/>
      <c r="C2" s="248"/>
      <c r="D2" s="248"/>
    </row>
    <row r="3" spans="1:4">
      <c r="A3" s="250"/>
      <c r="B3" s="278"/>
      <c r="D3" s="239" t="s">
        <v>56</v>
      </c>
    </row>
    <row r="4" ht="44.45" customHeight="1" spans="1:4">
      <c r="A4" s="279" t="s">
        <v>57</v>
      </c>
      <c r="B4" s="145" t="s">
        <v>58</v>
      </c>
      <c r="C4" s="173" t="s">
        <v>59</v>
      </c>
      <c r="D4" s="25" t="s">
        <v>60</v>
      </c>
    </row>
    <row r="5" spans="1:4">
      <c r="A5" s="280" t="s">
        <v>61</v>
      </c>
      <c r="B5" s="281">
        <f>SUM(B6:B19)</f>
        <v>78000</v>
      </c>
      <c r="C5" s="281">
        <f>SUM(C6:C19)</f>
        <v>72455</v>
      </c>
      <c r="D5" s="282">
        <f>+B5/C5</f>
        <v>1.077</v>
      </c>
    </row>
    <row r="6" spans="1:4">
      <c r="A6" s="283" t="s">
        <v>62</v>
      </c>
      <c r="B6" s="281">
        <v>40000</v>
      </c>
      <c r="C6" s="284">
        <v>37553</v>
      </c>
      <c r="D6" s="282">
        <f t="shared" ref="D5:D13" si="0">+B6/C6</f>
        <v>1.065</v>
      </c>
    </row>
    <row r="7" spans="1:4">
      <c r="A7" s="283" t="s">
        <v>63</v>
      </c>
      <c r="B7" s="281">
        <v>15000</v>
      </c>
      <c r="C7" s="284">
        <v>15030</v>
      </c>
      <c r="D7" s="282">
        <f t="shared" si="0"/>
        <v>0.998</v>
      </c>
    </row>
    <row r="8" spans="1:4">
      <c r="A8" s="283" t="s">
        <v>64</v>
      </c>
      <c r="B8" s="281">
        <v>2700</v>
      </c>
      <c r="C8" s="284">
        <v>2136</v>
      </c>
      <c r="D8" s="282">
        <f t="shared" si="0"/>
        <v>1.264</v>
      </c>
    </row>
    <row r="9" spans="1:4">
      <c r="A9" s="283" t="s">
        <v>65</v>
      </c>
      <c r="B9" s="281">
        <v>900</v>
      </c>
      <c r="C9" s="284">
        <v>782</v>
      </c>
      <c r="D9" s="282">
        <f t="shared" si="0"/>
        <v>1.151</v>
      </c>
    </row>
    <row r="10" spans="1:4">
      <c r="A10" s="283" t="s">
        <v>66</v>
      </c>
      <c r="B10" s="281">
        <v>2430</v>
      </c>
      <c r="C10" s="284">
        <v>2870</v>
      </c>
      <c r="D10" s="282">
        <f t="shared" si="0"/>
        <v>0.847</v>
      </c>
    </row>
    <row r="11" spans="1:4">
      <c r="A11" s="283" t="s">
        <v>67</v>
      </c>
      <c r="B11" s="281">
        <v>3150</v>
      </c>
      <c r="C11" s="284">
        <v>2985</v>
      </c>
      <c r="D11" s="282">
        <f t="shared" si="0"/>
        <v>1.055</v>
      </c>
    </row>
    <row r="12" spans="1:4">
      <c r="A12" s="283" t="s">
        <v>68</v>
      </c>
      <c r="B12" s="281">
        <v>2450</v>
      </c>
      <c r="C12" s="284">
        <v>2519</v>
      </c>
      <c r="D12" s="282">
        <f t="shared" si="0"/>
        <v>0.973</v>
      </c>
    </row>
    <row r="13" spans="1:4">
      <c r="A13" s="283" t="s">
        <v>69</v>
      </c>
      <c r="B13" s="281">
        <v>750</v>
      </c>
      <c r="C13" s="284">
        <v>616</v>
      </c>
      <c r="D13" s="282">
        <f t="shared" si="0"/>
        <v>1.218</v>
      </c>
    </row>
    <row r="14" spans="1:4">
      <c r="A14" s="283" t="s">
        <v>70</v>
      </c>
      <c r="B14" s="281">
        <v>3000</v>
      </c>
      <c r="C14" s="284">
        <v>1866</v>
      </c>
      <c r="D14" s="282">
        <v>1</v>
      </c>
    </row>
    <row r="15" spans="1:4">
      <c r="A15" s="283" t="s">
        <v>71</v>
      </c>
      <c r="B15" s="281">
        <v>1100</v>
      </c>
      <c r="C15" s="284">
        <v>966</v>
      </c>
      <c r="D15" s="282">
        <f t="shared" ref="D15:D17" si="1">+B15/C15</f>
        <v>1.139</v>
      </c>
    </row>
    <row r="16" spans="1:4">
      <c r="A16" s="283" t="s">
        <v>72</v>
      </c>
      <c r="B16" s="281">
        <v>1500</v>
      </c>
      <c r="C16" s="284">
        <v>1441</v>
      </c>
      <c r="D16" s="282">
        <f t="shared" si="1"/>
        <v>1.041</v>
      </c>
    </row>
    <row r="17" spans="1:4">
      <c r="A17" s="283" t="s">
        <v>73</v>
      </c>
      <c r="B17" s="281">
        <v>5000</v>
      </c>
      <c r="C17" s="284">
        <v>3671</v>
      </c>
      <c r="D17" s="282">
        <f t="shared" si="1"/>
        <v>1.362</v>
      </c>
    </row>
    <row r="18" spans="1:4">
      <c r="A18" s="283" t="s">
        <v>149</v>
      </c>
      <c r="B18" s="281">
        <v>20</v>
      </c>
      <c r="C18" s="284">
        <v>23</v>
      </c>
      <c r="D18" s="282"/>
    </row>
    <row r="19" spans="1:4">
      <c r="A19" s="283" t="s">
        <v>75</v>
      </c>
      <c r="B19" s="281"/>
      <c r="C19" s="284">
        <v>-3</v>
      </c>
      <c r="D19" s="282">
        <f t="shared" ref="D19:D23" si="2">+B19/C19</f>
        <v>0</v>
      </c>
    </row>
    <row r="20" spans="1:4">
      <c r="A20" s="280" t="s">
        <v>76</v>
      </c>
      <c r="B20" s="281">
        <f>SUM(B21:B28)</f>
        <v>75000</v>
      </c>
      <c r="C20" s="281">
        <f>SUM(C21:C29)</f>
        <v>64308</v>
      </c>
      <c r="D20" s="282">
        <f t="shared" si="2"/>
        <v>1.166</v>
      </c>
    </row>
    <row r="21" spans="1:4">
      <c r="A21" s="283" t="s">
        <v>77</v>
      </c>
      <c r="B21" s="281">
        <v>10820</v>
      </c>
      <c r="C21" s="284">
        <v>10483</v>
      </c>
      <c r="D21" s="282">
        <f t="shared" si="2"/>
        <v>1.032</v>
      </c>
    </row>
    <row r="22" spans="1:4">
      <c r="A22" s="283" t="s">
        <v>78</v>
      </c>
      <c r="B22" s="281">
        <v>3000</v>
      </c>
      <c r="C22" s="284">
        <v>2754</v>
      </c>
      <c r="D22" s="282">
        <f t="shared" si="2"/>
        <v>1.089</v>
      </c>
    </row>
    <row r="23" spans="1:4">
      <c r="A23" s="283" t="s">
        <v>79</v>
      </c>
      <c r="B23" s="281">
        <v>3300</v>
      </c>
      <c r="C23" s="284">
        <v>2832</v>
      </c>
      <c r="D23" s="282">
        <f t="shared" si="2"/>
        <v>1.165</v>
      </c>
    </row>
    <row r="24" spans="1:4">
      <c r="A24" s="283" t="s">
        <v>80</v>
      </c>
      <c r="B24" s="281"/>
      <c r="C24" s="284">
        <v>0</v>
      </c>
      <c r="D24" s="282"/>
    </row>
    <row r="25" spans="1:4">
      <c r="A25" s="283" t="s">
        <v>81</v>
      </c>
      <c r="B25" s="281">
        <v>57300</v>
      </c>
      <c r="C25" s="284">
        <v>39507</v>
      </c>
      <c r="D25" s="282">
        <f>+B25/C25</f>
        <v>1.45</v>
      </c>
    </row>
    <row r="26" spans="1:4">
      <c r="A26" s="283" t="s">
        <v>82</v>
      </c>
      <c r="B26" s="281">
        <v>520</v>
      </c>
      <c r="C26" s="284">
        <v>2638</v>
      </c>
      <c r="D26" s="282">
        <v>1</v>
      </c>
    </row>
    <row r="27" spans="1:4">
      <c r="A27" s="283" t="s">
        <v>83</v>
      </c>
      <c r="B27" s="281">
        <v>60</v>
      </c>
      <c r="C27" s="284">
        <v>50</v>
      </c>
      <c r="D27" s="282">
        <f>+B27/C27</f>
        <v>1.2</v>
      </c>
    </row>
    <row r="28" spans="1:4">
      <c r="A28" s="283" t="s">
        <v>84</v>
      </c>
      <c r="B28" s="281"/>
      <c r="C28" s="284">
        <v>6035</v>
      </c>
      <c r="D28" s="282">
        <f>+B28/C28</f>
        <v>0</v>
      </c>
    </row>
    <row r="29" spans="1:4">
      <c r="A29" s="283" t="s">
        <v>85</v>
      </c>
      <c r="B29" s="281"/>
      <c r="C29" s="284">
        <v>9</v>
      </c>
      <c r="D29" s="282"/>
    </row>
    <row r="30" spans="1:4">
      <c r="A30" s="285" t="s">
        <v>86</v>
      </c>
      <c r="B30" s="281">
        <f>+B5+B20</f>
        <v>153000</v>
      </c>
      <c r="C30" s="281">
        <f>+C5+C20</f>
        <v>136763</v>
      </c>
      <c r="D30" s="282">
        <f>+B30/C30</f>
        <v>1.119</v>
      </c>
    </row>
    <row r="31" spans="1:4">
      <c r="A31" s="286" t="s">
        <v>87</v>
      </c>
      <c r="B31" s="281">
        <v>0</v>
      </c>
      <c r="C31" s="284">
        <v>0</v>
      </c>
      <c r="D31" s="282"/>
    </row>
    <row r="32" spans="1:4">
      <c r="A32" s="286" t="s">
        <v>88</v>
      </c>
      <c r="B32" s="281">
        <f>+B33+B37+B38+B39+B40+B41+B42</f>
        <v>178906</v>
      </c>
      <c r="C32" s="281">
        <f>+C33+C37+C38+C39+C40+C41+C42</f>
        <v>339553</v>
      </c>
      <c r="D32" s="282">
        <f t="shared" ref="D32:D36" si="3">+B32/C32</f>
        <v>0.527</v>
      </c>
    </row>
    <row r="33" spans="1:4">
      <c r="A33" s="287" t="s">
        <v>89</v>
      </c>
      <c r="B33" s="281">
        <f>B34+B35</f>
        <v>121206</v>
      </c>
      <c r="C33" s="281">
        <f>C34+C35+C36</f>
        <v>188314</v>
      </c>
      <c r="D33" s="282">
        <f t="shared" si="3"/>
        <v>0.644</v>
      </c>
    </row>
    <row r="34" spans="1:4">
      <c r="A34" s="287" t="s">
        <v>90</v>
      </c>
      <c r="B34" s="281">
        <v>8003</v>
      </c>
      <c r="C34" s="281">
        <v>8003</v>
      </c>
      <c r="D34" s="282">
        <f t="shared" si="3"/>
        <v>1</v>
      </c>
    </row>
    <row r="35" spans="1:4">
      <c r="A35" s="287" t="s">
        <v>91</v>
      </c>
      <c r="B35" s="281">
        <v>113203</v>
      </c>
      <c r="C35" s="281">
        <v>160960</v>
      </c>
      <c r="D35" s="282">
        <f t="shared" si="3"/>
        <v>0.703</v>
      </c>
    </row>
    <row r="36" spans="1:4">
      <c r="A36" s="287" t="s">
        <v>92</v>
      </c>
      <c r="B36" s="281"/>
      <c r="C36" s="281">
        <v>19351</v>
      </c>
      <c r="D36" s="282">
        <f t="shared" si="3"/>
        <v>0</v>
      </c>
    </row>
    <row r="37" spans="1:4">
      <c r="A37" s="288" t="s">
        <v>93</v>
      </c>
      <c r="B37" s="281"/>
      <c r="C37" s="281"/>
      <c r="D37" s="282"/>
    </row>
    <row r="38" spans="1:4">
      <c r="A38" s="289" t="s">
        <v>94</v>
      </c>
      <c r="B38" s="281"/>
      <c r="C38" s="281">
        <v>61891</v>
      </c>
      <c r="D38" s="282">
        <f t="shared" ref="D38:D41" si="4">+B38/C38</f>
        <v>0</v>
      </c>
    </row>
    <row r="39" spans="1:4">
      <c r="A39" s="289" t="s">
        <v>95</v>
      </c>
      <c r="B39" s="281">
        <v>20700</v>
      </c>
      <c r="C39" s="281">
        <v>13689</v>
      </c>
      <c r="D39" s="282">
        <f t="shared" si="4"/>
        <v>1.512</v>
      </c>
    </row>
    <row r="40" spans="1:4">
      <c r="A40" s="287" t="s">
        <v>96</v>
      </c>
      <c r="B40" s="281">
        <v>7000</v>
      </c>
      <c r="C40" s="281">
        <v>20115</v>
      </c>
      <c r="D40" s="282">
        <f t="shared" si="4"/>
        <v>0.348</v>
      </c>
    </row>
    <row r="41" spans="1:4">
      <c r="A41" s="290" t="s">
        <v>97</v>
      </c>
      <c r="B41" s="281">
        <v>30000</v>
      </c>
      <c r="C41" s="281">
        <v>55544</v>
      </c>
      <c r="D41" s="282">
        <f t="shared" si="4"/>
        <v>0.54</v>
      </c>
    </row>
    <row r="42" spans="1:4">
      <c r="A42" s="289" t="s">
        <v>98</v>
      </c>
      <c r="B42" s="281"/>
      <c r="C42" s="281"/>
      <c r="D42" s="282"/>
    </row>
    <row r="43" spans="1:4">
      <c r="A43" s="285" t="s">
        <v>99</v>
      </c>
      <c r="B43" s="281">
        <f>+B30+B31+B32</f>
        <v>331906</v>
      </c>
      <c r="C43" s="281">
        <f>+C30+C31+C32</f>
        <v>476316</v>
      </c>
      <c r="D43" s="282">
        <f>+B43/C43</f>
        <v>0.697</v>
      </c>
    </row>
    <row r="44" spans="1:2">
      <c r="A44" s="291"/>
      <c r="B44" s="278"/>
    </row>
    <row r="45" spans="1:2">
      <c r="A45" s="291"/>
      <c r="B45" s="278"/>
    </row>
    <row r="46" spans="1:2">
      <c r="A46" s="291"/>
      <c r="B46" s="278"/>
    </row>
    <row r="47" spans="1:2">
      <c r="A47" s="278"/>
      <c r="B47" s="278"/>
    </row>
    <row r="48" spans="1:2">
      <c r="A48" s="278"/>
      <c r="B48" s="278"/>
    </row>
    <row r="49" spans="1:2">
      <c r="A49" s="278"/>
      <c r="B49" s="278"/>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theme="0"/>
    <pageSetUpPr fitToPage="1"/>
  </sheetPr>
  <dimension ref="A1:D490"/>
  <sheetViews>
    <sheetView topLeftCell="A405" workbookViewId="0">
      <selection activeCell="C418" sqref="C418"/>
    </sheetView>
  </sheetViews>
  <sheetFormatPr defaultColWidth="9" defaultRowHeight="14.25" outlineLevelCol="3"/>
  <cols>
    <col min="1" max="1" width="41.875" customWidth="1"/>
    <col min="2" max="3" width="13.875" style="245" customWidth="1"/>
    <col min="4" max="4" width="15.125" customWidth="1"/>
  </cols>
  <sheetData>
    <row r="1" spans="1:3">
      <c r="A1" s="246" t="s">
        <v>150</v>
      </c>
      <c r="B1" s="247"/>
      <c r="C1" s="247"/>
    </row>
    <row r="2" ht="30" customHeight="1" spans="1:4">
      <c r="A2" s="248" t="s">
        <v>151</v>
      </c>
      <c r="B2" s="249"/>
      <c r="C2" s="249"/>
      <c r="D2" s="248"/>
    </row>
    <row r="3" spans="1:4">
      <c r="A3" s="250"/>
      <c r="B3" s="251"/>
      <c r="C3" s="251"/>
      <c r="D3" s="239" t="s">
        <v>56</v>
      </c>
    </row>
    <row r="4" ht="31" customHeight="1" spans="1:4">
      <c r="A4" s="24" t="s">
        <v>102</v>
      </c>
      <c r="B4" s="252" t="s">
        <v>58</v>
      </c>
      <c r="C4" s="252" t="s">
        <v>103</v>
      </c>
      <c r="D4" s="25" t="s">
        <v>104</v>
      </c>
    </row>
    <row r="5" ht="18" customHeight="1" spans="1:4">
      <c r="A5" s="253" t="s">
        <v>152</v>
      </c>
      <c r="B5" s="254">
        <f>B6+B13+B19+B24+B31+B36+B40+B43+B47+B52+B57+B59+B62+B65+B67+B72+B77+B82+B87+B91+B96+B100+B105+B107</f>
        <v>22445</v>
      </c>
      <c r="C5" s="254">
        <f>C6+C13+C19+C24+C31+C36+C40+C43+C47+C52+C57+C62+C65+C67+C72+C77+C82+C87+C91+C96+C105+C107</f>
        <v>22464</v>
      </c>
      <c r="D5" s="148">
        <f t="shared" ref="D5:D18" si="0">B5/C5</f>
        <v>0.999</v>
      </c>
    </row>
    <row r="6" ht="18" customHeight="1" spans="1:4">
      <c r="A6" s="136" t="s">
        <v>153</v>
      </c>
      <c r="B6" s="255">
        <f>SUM(B7:B12)</f>
        <v>525</v>
      </c>
      <c r="C6" s="255">
        <f>SUM(C7:C12)</f>
        <v>562</v>
      </c>
      <c r="D6" s="256">
        <f t="shared" si="0"/>
        <v>0.934</v>
      </c>
    </row>
    <row r="7" ht="18" customHeight="1" spans="1:4">
      <c r="A7" s="136" t="s">
        <v>154</v>
      </c>
      <c r="B7" s="255">
        <v>372</v>
      </c>
      <c r="C7" s="255">
        <v>409</v>
      </c>
      <c r="D7" s="256">
        <f t="shared" si="0"/>
        <v>0.91</v>
      </c>
    </row>
    <row r="8" ht="18" customHeight="1" spans="1:4">
      <c r="A8" s="136" t="s">
        <v>155</v>
      </c>
      <c r="B8" s="255">
        <v>65</v>
      </c>
      <c r="C8" s="255">
        <v>65</v>
      </c>
      <c r="D8" s="256">
        <f t="shared" si="0"/>
        <v>1</v>
      </c>
    </row>
    <row r="9" ht="18" customHeight="1" spans="1:4">
      <c r="A9" s="136" t="s">
        <v>156</v>
      </c>
      <c r="B9" s="255"/>
      <c r="C9" s="255"/>
      <c r="D9" s="256" t="e">
        <f t="shared" si="0"/>
        <v>#DIV/0!</v>
      </c>
    </row>
    <row r="10" ht="18" customHeight="1" spans="1:4">
      <c r="A10" s="136" t="s">
        <v>157</v>
      </c>
      <c r="B10" s="255">
        <v>33</v>
      </c>
      <c r="C10" s="255">
        <v>33</v>
      </c>
      <c r="D10" s="256">
        <f t="shared" si="0"/>
        <v>1</v>
      </c>
    </row>
    <row r="11" ht="18" customHeight="1" spans="1:4">
      <c r="A11" s="136" t="s">
        <v>158</v>
      </c>
      <c r="B11" s="255">
        <v>55</v>
      </c>
      <c r="C11" s="255">
        <v>55</v>
      </c>
      <c r="D11" s="256">
        <f t="shared" si="0"/>
        <v>1</v>
      </c>
    </row>
    <row r="12" ht="18" customHeight="1" spans="1:4">
      <c r="A12" s="136" t="s">
        <v>159</v>
      </c>
      <c r="B12" s="255"/>
      <c r="C12" s="255"/>
      <c r="D12" s="256" t="e">
        <f t="shared" si="0"/>
        <v>#DIV/0!</v>
      </c>
    </row>
    <row r="13" ht="18" customHeight="1" spans="1:4">
      <c r="A13" s="136" t="s">
        <v>160</v>
      </c>
      <c r="B13" s="255">
        <f>SUM(B14:B18)</f>
        <v>361</v>
      </c>
      <c r="C13" s="255">
        <f>SUM(C14:C17)</f>
        <v>328</v>
      </c>
      <c r="D13" s="256">
        <f t="shared" si="0"/>
        <v>1.101</v>
      </c>
    </row>
    <row r="14" ht="18" customHeight="1" spans="1:4">
      <c r="A14" s="136" t="s">
        <v>161</v>
      </c>
      <c r="B14" s="255">
        <v>215</v>
      </c>
      <c r="C14" s="255">
        <v>219</v>
      </c>
      <c r="D14" s="256">
        <f t="shared" si="0"/>
        <v>0.982</v>
      </c>
    </row>
    <row r="15" ht="18" customHeight="1" spans="1:4">
      <c r="A15" s="136" t="s">
        <v>162</v>
      </c>
      <c r="B15" s="255">
        <v>58</v>
      </c>
      <c r="C15" s="255">
        <v>58</v>
      </c>
      <c r="D15" s="256">
        <f t="shared" si="0"/>
        <v>1</v>
      </c>
    </row>
    <row r="16" ht="18" customHeight="1" spans="1:4">
      <c r="A16" s="136" t="s">
        <v>163</v>
      </c>
      <c r="B16" s="255">
        <v>29</v>
      </c>
      <c r="C16" s="255"/>
      <c r="D16" s="256" t="e">
        <f t="shared" si="0"/>
        <v>#DIV/0!</v>
      </c>
    </row>
    <row r="17" ht="18" customHeight="1" spans="1:4">
      <c r="A17" s="136" t="s">
        <v>164</v>
      </c>
      <c r="B17" s="255">
        <v>51</v>
      </c>
      <c r="C17" s="255">
        <v>51</v>
      </c>
      <c r="D17" s="256">
        <f t="shared" si="0"/>
        <v>1</v>
      </c>
    </row>
    <row r="18" ht="18" customHeight="1" spans="1:4">
      <c r="A18" s="136" t="s">
        <v>165</v>
      </c>
      <c r="B18" s="255">
        <v>8</v>
      </c>
      <c r="C18" s="255"/>
      <c r="D18" s="256" t="e">
        <f t="shared" si="0"/>
        <v>#DIV/0!</v>
      </c>
    </row>
    <row r="19" ht="18" customHeight="1" spans="1:4">
      <c r="A19" s="136" t="s">
        <v>166</v>
      </c>
      <c r="B19" s="255">
        <f>SUM(B20:B23)</f>
        <v>9820</v>
      </c>
      <c r="C19" s="255">
        <f>SUM(C20:C23)</f>
        <v>10007</v>
      </c>
      <c r="D19" s="256">
        <f t="shared" ref="D19:D42" si="1">B19/C19</f>
        <v>0.981</v>
      </c>
    </row>
    <row r="20" ht="18" customHeight="1" spans="1:4">
      <c r="A20" s="136" t="s">
        <v>167</v>
      </c>
      <c r="B20" s="255">
        <v>6997</v>
      </c>
      <c r="C20" s="255">
        <v>7180</v>
      </c>
      <c r="D20" s="256">
        <f t="shared" si="1"/>
        <v>0.975</v>
      </c>
    </row>
    <row r="21" ht="18" customHeight="1" spans="1:4">
      <c r="A21" s="136" t="s">
        <v>168</v>
      </c>
      <c r="B21" s="255"/>
      <c r="C21" s="255"/>
      <c r="D21" s="256" t="e">
        <f t="shared" si="1"/>
        <v>#DIV/0!</v>
      </c>
    </row>
    <row r="22" ht="18" customHeight="1" spans="1:4">
      <c r="A22" s="136" t="s">
        <v>169</v>
      </c>
      <c r="B22" s="255">
        <v>2823</v>
      </c>
      <c r="C22" s="255">
        <v>2823</v>
      </c>
      <c r="D22" s="256">
        <f t="shared" si="1"/>
        <v>1</v>
      </c>
    </row>
    <row r="23" ht="18" customHeight="1" spans="1:4">
      <c r="A23" s="136" t="s">
        <v>170</v>
      </c>
      <c r="B23" s="255"/>
      <c r="C23" s="255">
        <v>4</v>
      </c>
      <c r="D23" s="256">
        <f t="shared" si="1"/>
        <v>0</v>
      </c>
    </row>
    <row r="24" ht="18" customHeight="1" spans="1:4">
      <c r="A24" s="136" t="s">
        <v>171</v>
      </c>
      <c r="B24" s="255">
        <f>SUM(B25:B30)</f>
        <v>438</v>
      </c>
      <c r="C24" s="255">
        <f>SUM(C25:C30)</f>
        <v>438</v>
      </c>
      <c r="D24" s="256">
        <f t="shared" si="1"/>
        <v>1</v>
      </c>
    </row>
    <row r="25" ht="18" customHeight="1" spans="1:4">
      <c r="A25" s="136" t="s">
        <v>172</v>
      </c>
      <c r="B25" s="257">
        <v>306</v>
      </c>
      <c r="C25" s="255">
        <v>334</v>
      </c>
      <c r="D25" s="256">
        <f t="shared" si="1"/>
        <v>0.916</v>
      </c>
    </row>
    <row r="26" ht="18" customHeight="1" spans="1:4">
      <c r="A26" s="136" t="s">
        <v>173</v>
      </c>
      <c r="B26" s="255"/>
      <c r="C26" s="255">
        <v>15</v>
      </c>
      <c r="D26" s="256">
        <f t="shared" si="1"/>
        <v>0</v>
      </c>
    </row>
    <row r="27" ht="18" customHeight="1" spans="1:4">
      <c r="A27" s="136" t="s">
        <v>174</v>
      </c>
      <c r="B27" s="255"/>
      <c r="C27" s="255"/>
      <c r="D27" s="256" t="e">
        <f t="shared" si="1"/>
        <v>#DIV/0!</v>
      </c>
    </row>
    <row r="28" ht="18" customHeight="1" spans="1:4">
      <c r="A28" s="136" t="s">
        <v>175</v>
      </c>
      <c r="B28" s="258">
        <v>7</v>
      </c>
      <c r="C28" s="255">
        <v>4</v>
      </c>
      <c r="D28" s="256">
        <f t="shared" si="1"/>
        <v>1.75</v>
      </c>
    </row>
    <row r="29" ht="18" customHeight="1" spans="1:4">
      <c r="A29" s="136" t="s">
        <v>176</v>
      </c>
      <c r="B29" s="258">
        <v>125</v>
      </c>
      <c r="C29" s="255">
        <v>78</v>
      </c>
      <c r="D29" s="256">
        <f t="shared" si="1"/>
        <v>1.603</v>
      </c>
    </row>
    <row r="30" ht="18" customHeight="1" spans="1:4">
      <c r="A30" s="136" t="s">
        <v>177</v>
      </c>
      <c r="B30" s="255"/>
      <c r="C30" s="255">
        <v>7</v>
      </c>
      <c r="D30" s="256">
        <f t="shared" si="1"/>
        <v>0</v>
      </c>
    </row>
    <row r="31" ht="18" customHeight="1" spans="1:4">
      <c r="A31" s="136" t="s">
        <v>178</v>
      </c>
      <c r="B31" s="255">
        <f>SUM(B32:B35)</f>
        <v>340</v>
      </c>
      <c r="C31" s="255">
        <f>SUM(C32:C35)</f>
        <v>358</v>
      </c>
      <c r="D31" s="256">
        <f t="shared" si="1"/>
        <v>0.95</v>
      </c>
    </row>
    <row r="32" ht="18" customHeight="1" spans="1:4">
      <c r="A32" s="136" t="s">
        <v>179</v>
      </c>
      <c r="B32" s="258">
        <v>274</v>
      </c>
      <c r="C32" s="255">
        <v>308</v>
      </c>
      <c r="D32" s="256">
        <f t="shared" si="1"/>
        <v>0.89</v>
      </c>
    </row>
    <row r="33" ht="18" customHeight="1" spans="1:4">
      <c r="A33" s="136" t="s">
        <v>180</v>
      </c>
      <c r="B33" s="258">
        <v>19</v>
      </c>
      <c r="C33" s="255">
        <v>14</v>
      </c>
      <c r="D33" s="256">
        <f t="shared" si="1"/>
        <v>1.357</v>
      </c>
    </row>
    <row r="34" ht="18" customHeight="1" spans="1:4">
      <c r="A34" s="136" t="s">
        <v>181</v>
      </c>
      <c r="B34" s="255"/>
      <c r="C34" s="255">
        <v>5</v>
      </c>
      <c r="D34" s="256">
        <f t="shared" si="1"/>
        <v>0</v>
      </c>
    </row>
    <row r="35" ht="18" customHeight="1" spans="1:4">
      <c r="A35" s="136" t="s">
        <v>182</v>
      </c>
      <c r="B35" s="257">
        <v>47</v>
      </c>
      <c r="C35" s="255">
        <v>31</v>
      </c>
      <c r="D35" s="256">
        <f t="shared" si="1"/>
        <v>1.516</v>
      </c>
    </row>
    <row r="36" ht="18" customHeight="1" spans="1:4">
      <c r="A36" s="136" t="s">
        <v>183</v>
      </c>
      <c r="B36" s="255">
        <f>SUM(B37:B39)</f>
        <v>1381</v>
      </c>
      <c r="C36" s="255">
        <f>SUM(C37:C39)</f>
        <v>1194</v>
      </c>
      <c r="D36" s="256">
        <f t="shared" si="1"/>
        <v>1.157</v>
      </c>
    </row>
    <row r="37" ht="18" customHeight="1" spans="1:4">
      <c r="A37" s="136" t="s">
        <v>184</v>
      </c>
      <c r="B37" s="255">
        <v>681</v>
      </c>
      <c r="C37" s="255">
        <v>628</v>
      </c>
      <c r="D37" s="256">
        <f t="shared" si="1"/>
        <v>1.084</v>
      </c>
    </row>
    <row r="38" ht="18" customHeight="1" spans="1:4">
      <c r="A38" s="136" t="s">
        <v>185</v>
      </c>
      <c r="B38" s="255">
        <v>658</v>
      </c>
      <c r="C38" s="255">
        <v>504</v>
      </c>
      <c r="D38" s="256">
        <f t="shared" si="1"/>
        <v>1.306</v>
      </c>
    </row>
    <row r="39" ht="18" customHeight="1" spans="1:4">
      <c r="A39" s="136" t="s">
        <v>186</v>
      </c>
      <c r="B39" s="255">
        <v>42</v>
      </c>
      <c r="C39" s="255">
        <v>62</v>
      </c>
      <c r="D39" s="256">
        <f t="shared" si="1"/>
        <v>0.677</v>
      </c>
    </row>
    <row r="40" ht="18" customHeight="1" spans="1:4">
      <c r="A40" s="136" t="s">
        <v>187</v>
      </c>
      <c r="B40" s="255">
        <f>SUM(B41:B42)</f>
        <v>1200</v>
      </c>
      <c r="C40" s="255">
        <f>SUM(C41)</f>
        <v>1207</v>
      </c>
      <c r="D40" s="256">
        <f t="shared" si="1"/>
        <v>0.994</v>
      </c>
    </row>
    <row r="41" ht="18" customHeight="1" spans="1:4">
      <c r="A41" s="136" t="s">
        <v>188</v>
      </c>
      <c r="B41" s="255">
        <v>100</v>
      </c>
      <c r="C41" s="255">
        <v>1207</v>
      </c>
      <c r="D41" s="256">
        <f t="shared" si="1"/>
        <v>0.083</v>
      </c>
    </row>
    <row r="42" ht="18" customHeight="1" spans="1:4">
      <c r="A42" s="136" t="s">
        <v>189</v>
      </c>
      <c r="B42" s="255">
        <v>1100</v>
      </c>
      <c r="C42" s="255"/>
      <c r="D42" s="256" t="e">
        <f t="shared" si="1"/>
        <v>#DIV/0!</v>
      </c>
    </row>
    <row r="43" ht="18" customHeight="1" spans="1:4">
      <c r="A43" s="136" t="s">
        <v>190</v>
      </c>
      <c r="B43" s="255">
        <f>SUM(B44:B46)</f>
        <v>431</v>
      </c>
      <c r="C43" s="255">
        <f>SUM(C44:C46)</f>
        <v>420</v>
      </c>
      <c r="D43" s="256">
        <f t="shared" ref="D43:D106" si="2">B43/C43</f>
        <v>1.026</v>
      </c>
    </row>
    <row r="44" ht="18" customHeight="1" spans="1:4">
      <c r="A44" s="136" t="s">
        <v>191</v>
      </c>
      <c r="B44" s="255">
        <v>288</v>
      </c>
      <c r="C44" s="255">
        <v>285</v>
      </c>
      <c r="D44" s="256">
        <f t="shared" si="2"/>
        <v>1.011</v>
      </c>
    </row>
    <row r="45" ht="18" customHeight="1" spans="1:4">
      <c r="A45" s="136" t="s">
        <v>192</v>
      </c>
      <c r="B45" s="255">
        <v>128</v>
      </c>
      <c r="C45" s="255">
        <v>120</v>
      </c>
      <c r="D45" s="256">
        <f t="shared" si="2"/>
        <v>1.067</v>
      </c>
    </row>
    <row r="46" ht="18" customHeight="1" spans="1:4">
      <c r="A46" s="136" t="s">
        <v>193</v>
      </c>
      <c r="B46" s="255">
        <v>15</v>
      </c>
      <c r="C46" s="255">
        <v>15</v>
      </c>
      <c r="D46" s="256">
        <f t="shared" si="2"/>
        <v>1</v>
      </c>
    </row>
    <row r="47" ht="18" customHeight="1" spans="1:4">
      <c r="A47" s="136" t="s">
        <v>194</v>
      </c>
      <c r="B47" s="255">
        <f>SUM(B48:B51)</f>
        <v>1427</v>
      </c>
      <c r="C47" s="255">
        <f>SUM(C48:C51)</f>
        <v>1306</v>
      </c>
      <c r="D47" s="256">
        <f t="shared" si="2"/>
        <v>1.093</v>
      </c>
    </row>
    <row r="48" ht="18" customHeight="1" spans="1:4">
      <c r="A48" s="136" t="s">
        <v>195</v>
      </c>
      <c r="B48" s="255">
        <v>1288</v>
      </c>
      <c r="C48" s="255">
        <v>1173</v>
      </c>
      <c r="D48" s="256">
        <f t="shared" si="2"/>
        <v>1.098</v>
      </c>
    </row>
    <row r="49" ht="18" customHeight="1" spans="1:4">
      <c r="A49" s="136" t="s">
        <v>196</v>
      </c>
      <c r="B49" s="255">
        <v>60</v>
      </c>
      <c r="C49" s="255">
        <v>60</v>
      </c>
      <c r="D49" s="256">
        <f t="shared" si="2"/>
        <v>1</v>
      </c>
    </row>
    <row r="50" ht="18" customHeight="1" spans="1:4">
      <c r="A50" s="136" t="s">
        <v>197</v>
      </c>
      <c r="B50" s="255">
        <v>79</v>
      </c>
      <c r="C50" s="255">
        <v>73</v>
      </c>
      <c r="D50" s="256">
        <f t="shared" si="2"/>
        <v>1.082</v>
      </c>
    </row>
    <row r="51" ht="18" customHeight="1" spans="1:4">
      <c r="A51" s="136" t="s">
        <v>198</v>
      </c>
      <c r="B51" s="255"/>
      <c r="C51" s="255"/>
      <c r="D51" s="256" t="e">
        <f t="shared" si="2"/>
        <v>#DIV/0!</v>
      </c>
    </row>
    <row r="52" ht="18" customHeight="1" spans="1:4">
      <c r="A52" s="136" t="s">
        <v>199</v>
      </c>
      <c r="B52" s="255">
        <f>SUM(B53:B56)</f>
        <v>668</v>
      </c>
      <c r="C52" s="255">
        <f>SUM(C53:C56)</f>
        <v>651</v>
      </c>
      <c r="D52" s="256">
        <f t="shared" si="2"/>
        <v>1.026</v>
      </c>
    </row>
    <row r="53" ht="18" customHeight="1" spans="1:4">
      <c r="A53" s="136" t="s">
        <v>200</v>
      </c>
      <c r="B53" s="258">
        <v>330</v>
      </c>
      <c r="C53" s="255">
        <v>291</v>
      </c>
      <c r="D53" s="256">
        <f t="shared" si="2"/>
        <v>1.134</v>
      </c>
    </row>
    <row r="54" ht="18" customHeight="1" spans="1:4">
      <c r="A54" s="136" t="s">
        <v>201</v>
      </c>
      <c r="B54" s="258"/>
      <c r="C54" s="255"/>
      <c r="D54" s="256" t="e">
        <f t="shared" si="2"/>
        <v>#DIV/0!</v>
      </c>
    </row>
    <row r="55" ht="18" customHeight="1" spans="1:4">
      <c r="A55" s="136" t="s">
        <v>202</v>
      </c>
      <c r="B55" s="258">
        <v>261</v>
      </c>
      <c r="C55" s="255">
        <v>265</v>
      </c>
      <c r="D55" s="256">
        <f t="shared" si="2"/>
        <v>0.985</v>
      </c>
    </row>
    <row r="56" ht="18" customHeight="1" spans="1:4">
      <c r="A56" s="136" t="s">
        <v>203</v>
      </c>
      <c r="B56" s="258">
        <v>77</v>
      </c>
      <c r="C56" s="255">
        <v>95</v>
      </c>
      <c r="D56" s="256">
        <f t="shared" si="2"/>
        <v>0.811</v>
      </c>
    </row>
    <row r="57" ht="18" customHeight="1" spans="1:4">
      <c r="A57" s="136" t="s">
        <v>204</v>
      </c>
      <c r="B57" s="255">
        <f>SUM(B58)</f>
        <v>0</v>
      </c>
      <c r="C57" s="255">
        <f>SUM(C58)</f>
        <v>60</v>
      </c>
      <c r="D57" s="256">
        <f t="shared" si="2"/>
        <v>0</v>
      </c>
    </row>
    <row r="58" ht="18" customHeight="1" spans="1:4">
      <c r="A58" s="136" t="s">
        <v>205</v>
      </c>
      <c r="B58" s="255">
        <v>0</v>
      </c>
      <c r="C58" s="255">
        <v>60</v>
      </c>
      <c r="D58" s="256">
        <f t="shared" si="2"/>
        <v>0</v>
      </c>
    </row>
    <row r="59" ht="18" customHeight="1" spans="1:4">
      <c r="A59" s="136" t="s">
        <v>206</v>
      </c>
      <c r="B59" s="255"/>
      <c r="C59" s="255"/>
      <c r="D59" s="256" t="e">
        <f t="shared" si="2"/>
        <v>#DIV/0!</v>
      </c>
    </row>
    <row r="60" ht="18" customHeight="1" spans="1:4">
      <c r="A60" s="136" t="s">
        <v>207</v>
      </c>
      <c r="B60" s="255"/>
      <c r="C60" s="255"/>
      <c r="D60" s="256" t="e">
        <f t="shared" si="2"/>
        <v>#DIV/0!</v>
      </c>
    </row>
    <row r="61" ht="18" customHeight="1" spans="1:4">
      <c r="A61" s="136" t="s">
        <v>208</v>
      </c>
      <c r="B61" s="255"/>
      <c r="C61" s="255"/>
      <c r="D61" s="256" t="e">
        <f t="shared" si="2"/>
        <v>#DIV/0!</v>
      </c>
    </row>
    <row r="62" ht="18" customHeight="1" spans="1:4">
      <c r="A62" s="136" t="s">
        <v>209</v>
      </c>
      <c r="B62" s="255">
        <f>SUM(B63:B64)</f>
        <v>132</v>
      </c>
      <c r="C62" s="255">
        <f>SUM(C63:C64)</f>
        <v>141</v>
      </c>
      <c r="D62" s="256">
        <f t="shared" si="2"/>
        <v>0.936</v>
      </c>
    </row>
    <row r="63" ht="18" customHeight="1" spans="1:4">
      <c r="A63" s="136" t="s">
        <v>210</v>
      </c>
      <c r="B63" s="255">
        <v>132</v>
      </c>
      <c r="C63" s="255">
        <v>141</v>
      </c>
      <c r="D63" s="256">
        <f t="shared" si="2"/>
        <v>0.936</v>
      </c>
    </row>
    <row r="64" ht="18" customHeight="1" spans="1:4">
      <c r="A64" s="136" t="s">
        <v>211</v>
      </c>
      <c r="B64" s="255"/>
      <c r="C64" s="255"/>
      <c r="D64" s="256" t="e">
        <f t="shared" si="2"/>
        <v>#DIV/0!</v>
      </c>
    </row>
    <row r="65" ht="18" customHeight="1" spans="1:4">
      <c r="A65" s="136" t="s">
        <v>212</v>
      </c>
      <c r="B65" s="255">
        <f>SUM(B66)</f>
        <v>66</v>
      </c>
      <c r="C65" s="255">
        <f>SUM(C66)</f>
        <v>63</v>
      </c>
      <c r="D65" s="256">
        <f t="shared" si="2"/>
        <v>1.048</v>
      </c>
    </row>
    <row r="66" ht="18" customHeight="1" spans="1:4">
      <c r="A66" s="136" t="s">
        <v>213</v>
      </c>
      <c r="B66" s="255">
        <v>66</v>
      </c>
      <c r="C66" s="255">
        <v>63</v>
      </c>
      <c r="D66" s="256">
        <f t="shared" si="2"/>
        <v>1.048</v>
      </c>
    </row>
    <row r="67" ht="18" customHeight="1" spans="1:4">
      <c r="A67" s="136" t="s">
        <v>214</v>
      </c>
      <c r="B67" s="255">
        <f>SUM(B68:B71)</f>
        <v>390</v>
      </c>
      <c r="C67" s="255">
        <f>SUM(C68:C71)</f>
        <v>525</v>
      </c>
      <c r="D67" s="256">
        <f t="shared" si="2"/>
        <v>0.743</v>
      </c>
    </row>
    <row r="68" ht="18" customHeight="1" spans="1:4">
      <c r="A68" s="136" t="s">
        <v>215</v>
      </c>
      <c r="B68" s="255">
        <v>390</v>
      </c>
      <c r="C68" s="255">
        <v>360</v>
      </c>
      <c r="D68" s="256">
        <f t="shared" si="2"/>
        <v>1.083</v>
      </c>
    </row>
    <row r="69" ht="18" customHeight="1" spans="1:4">
      <c r="A69" s="136" t="s">
        <v>216</v>
      </c>
      <c r="B69" s="255"/>
      <c r="C69" s="255"/>
      <c r="D69" s="256" t="e">
        <f t="shared" si="2"/>
        <v>#DIV/0!</v>
      </c>
    </row>
    <row r="70" ht="18" customHeight="1" spans="1:4">
      <c r="A70" s="136" t="s">
        <v>217</v>
      </c>
      <c r="B70" s="255"/>
      <c r="C70" s="255"/>
      <c r="D70" s="256" t="e">
        <f t="shared" si="2"/>
        <v>#DIV/0!</v>
      </c>
    </row>
    <row r="71" ht="18" customHeight="1" spans="1:4">
      <c r="A71" s="136" t="s">
        <v>218</v>
      </c>
      <c r="B71" s="255"/>
      <c r="C71" s="255">
        <v>165</v>
      </c>
      <c r="D71" s="256">
        <f t="shared" si="2"/>
        <v>0</v>
      </c>
    </row>
    <row r="72" ht="18" customHeight="1" spans="1:4">
      <c r="A72" s="136" t="s">
        <v>219</v>
      </c>
      <c r="B72" s="255">
        <f>SUM(B73:B76)</f>
        <v>513</v>
      </c>
      <c r="C72" s="255">
        <f>SUM(C73:C76)</f>
        <v>541</v>
      </c>
      <c r="D72" s="256">
        <f t="shared" si="2"/>
        <v>0.948</v>
      </c>
    </row>
    <row r="73" ht="18" customHeight="1" spans="1:4">
      <c r="A73" s="136" t="s">
        <v>220</v>
      </c>
      <c r="B73" s="255">
        <v>397</v>
      </c>
      <c r="C73" s="255">
        <v>387</v>
      </c>
      <c r="D73" s="256">
        <f t="shared" si="2"/>
        <v>1.026</v>
      </c>
    </row>
    <row r="74" ht="18" customHeight="1" spans="1:4">
      <c r="A74" s="136" t="s">
        <v>221</v>
      </c>
      <c r="B74" s="255"/>
      <c r="C74" s="255"/>
      <c r="D74" s="256" t="e">
        <f t="shared" si="2"/>
        <v>#DIV/0!</v>
      </c>
    </row>
    <row r="75" ht="18" customHeight="1" spans="1:4">
      <c r="A75" s="136" t="s">
        <v>222</v>
      </c>
      <c r="B75" s="255">
        <v>0</v>
      </c>
      <c r="C75" s="255">
        <v>30</v>
      </c>
      <c r="D75" s="256">
        <f t="shared" si="2"/>
        <v>0</v>
      </c>
    </row>
    <row r="76" ht="18" customHeight="1" spans="1:4">
      <c r="A76" s="136" t="s">
        <v>223</v>
      </c>
      <c r="B76" s="255">
        <v>116</v>
      </c>
      <c r="C76" s="255">
        <v>124</v>
      </c>
      <c r="D76" s="256">
        <f t="shared" si="2"/>
        <v>0.935</v>
      </c>
    </row>
    <row r="77" ht="18" customHeight="1" spans="1:4">
      <c r="A77" s="136" t="s">
        <v>224</v>
      </c>
      <c r="B77" s="255">
        <f>SUM(B78:B81)</f>
        <v>1166</v>
      </c>
      <c r="C77" s="255">
        <f>SUM(C78:C81)</f>
        <v>1415</v>
      </c>
      <c r="D77" s="256">
        <f t="shared" si="2"/>
        <v>0.824</v>
      </c>
    </row>
    <row r="78" ht="18" customHeight="1" spans="1:4">
      <c r="A78" s="136" t="s">
        <v>225</v>
      </c>
      <c r="B78" s="255">
        <v>313</v>
      </c>
      <c r="C78" s="255">
        <v>664</v>
      </c>
      <c r="D78" s="256">
        <f t="shared" si="2"/>
        <v>0.471</v>
      </c>
    </row>
    <row r="79" ht="18" customHeight="1" spans="1:4">
      <c r="A79" s="136" t="s">
        <v>226</v>
      </c>
      <c r="B79" s="255"/>
      <c r="C79" s="255"/>
      <c r="D79" s="256" t="e">
        <f t="shared" si="2"/>
        <v>#DIV/0!</v>
      </c>
    </row>
    <row r="80" ht="18" customHeight="1" spans="1:4">
      <c r="A80" s="136" t="s">
        <v>227</v>
      </c>
      <c r="B80" s="255">
        <v>154</v>
      </c>
      <c r="C80" s="255">
        <v>160</v>
      </c>
      <c r="D80" s="256">
        <f t="shared" si="2"/>
        <v>0.963</v>
      </c>
    </row>
    <row r="81" ht="18" customHeight="1" spans="1:4">
      <c r="A81" s="136" t="s">
        <v>228</v>
      </c>
      <c r="B81" s="255">
        <v>699</v>
      </c>
      <c r="C81" s="255">
        <v>591</v>
      </c>
      <c r="D81" s="256">
        <f t="shared" si="2"/>
        <v>1.183</v>
      </c>
    </row>
    <row r="82" ht="18" customHeight="1" spans="1:4">
      <c r="A82" s="136" t="s">
        <v>229</v>
      </c>
      <c r="B82" s="255">
        <f>SUM(B83:B86)</f>
        <v>346</v>
      </c>
      <c r="C82" s="255">
        <f>SUM(C83:C86)</f>
        <v>347</v>
      </c>
      <c r="D82" s="256">
        <f t="shared" si="2"/>
        <v>0.997</v>
      </c>
    </row>
    <row r="83" ht="18" customHeight="1" spans="1:4">
      <c r="A83" s="136" t="s">
        <v>230</v>
      </c>
      <c r="B83" s="255">
        <v>167</v>
      </c>
      <c r="C83" s="255">
        <v>170</v>
      </c>
      <c r="D83" s="256">
        <f t="shared" si="2"/>
        <v>0.982</v>
      </c>
    </row>
    <row r="84" ht="18" customHeight="1" spans="1:4">
      <c r="A84" s="136" t="s">
        <v>231</v>
      </c>
      <c r="B84" s="255">
        <v>100</v>
      </c>
      <c r="C84" s="255">
        <v>100</v>
      </c>
      <c r="D84" s="256">
        <f t="shared" si="2"/>
        <v>1</v>
      </c>
    </row>
    <row r="85" ht="18" customHeight="1" spans="1:4">
      <c r="A85" s="136" t="s">
        <v>232</v>
      </c>
      <c r="B85" s="255">
        <v>79</v>
      </c>
      <c r="C85" s="255">
        <v>77</v>
      </c>
      <c r="D85" s="256">
        <f t="shared" si="2"/>
        <v>1.026</v>
      </c>
    </row>
    <row r="86" ht="18" customHeight="1" spans="1:4">
      <c r="A86" s="136" t="s">
        <v>233</v>
      </c>
      <c r="B86" s="255"/>
      <c r="C86" s="255"/>
      <c r="D86" s="256" t="e">
        <f t="shared" si="2"/>
        <v>#DIV/0!</v>
      </c>
    </row>
    <row r="87" ht="18" customHeight="1" spans="1:4">
      <c r="A87" s="136" t="s">
        <v>234</v>
      </c>
      <c r="B87" s="255">
        <f>SUM(B88:B90)</f>
        <v>141</v>
      </c>
      <c r="C87" s="255">
        <f>SUM(C88:C90)</f>
        <v>139</v>
      </c>
      <c r="D87" s="256">
        <f t="shared" si="2"/>
        <v>1.014</v>
      </c>
    </row>
    <row r="88" ht="18" customHeight="1" spans="1:4">
      <c r="A88" s="136" t="s">
        <v>235</v>
      </c>
      <c r="B88" s="255">
        <v>132</v>
      </c>
      <c r="C88" s="255">
        <v>139</v>
      </c>
      <c r="D88" s="256">
        <f t="shared" si="2"/>
        <v>0.95</v>
      </c>
    </row>
    <row r="89" ht="18" customHeight="1" spans="1:4">
      <c r="A89" s="136" t="s">
        <v>236</v>
      </c>
      <c r="B89" s="255">
        <v>9</v>
      </c>
      <c r="C89" s="255"/>
      <c r="D89" s="256" t="e">
        <f t="shared" si="2"/>
        <v>#DIV/0!</v>
      </c>
    </row>
    <row r="90" ht="18" customHeight="1" spans="1:4">
      <c r="A90" s="136" t="s">
        <v>237</v>
      </c>
      <c r="B90" s="255"/>
      <c r="C90" s="255"/>
      <c r="D90" s="256" t="e">
        <f t="shared" si="2"/>
        <v>#DIV/0!</v>
      </c>
    </row>
    <row r="91" ht="18" customHeight="1" spans="1:4">
      <c r="A91" s="136" t="s">
        <v>238</v>
      </c>
      <c r="B91" s="255">
        <f>SUM(B92:B95)</f>
        <v>1053</v>
      </c>
      <c r="C91" s="255">
        <f>SUM(C92:C95)</f>
        <v>1212</v>
      </c>
      <c r="D91" s="256">
        <f t="shared" si="2"/>
        <v>0.869</v>
      </c>
    </row>
    <row r="92" ht="18" customHeight="1" spans="1:4">
      <c r="A92" s="136" t="s">
        <v>239</v>
      </c>
      <c r="B92" s="255">
        <v>466</v>
      </c>
      <c r="C92" s="255">
        <v>525</v>
      </c>
      <c r="D92" s="256">
        <f t="shared" si="2"/>
        <v>0.888</v>
      </c>
    </row>
    <row r="93" ht="18" customHeight="1" spans="1:4">
      <c r="A93" s="136" t="s">
        <v>240</v>
      </c>
      <c r="B93" s="255"/>
      <c r="C93" s="255"/>
      <c r="D93" s="256" t="e">
        <f t="shared" si="2"/>
        <v>#DIV/0!</v>
      </c>
    </row>
    <row r="94" ht="18" customHeight="1" spans="1:4">
      <c r="A94" s="136" t="s">
        <v>241</v>
      </c>
      <c r="B94" s="255">
        <v>290</v>
      </c>
      <c r="C94" s="255">
        <v>353</v>
      </c>
      <c r="D94" s="256">
        <f t="shared" si="2"/>
        <v>0.822</v>
      </c>
    </row>
    <row r="95" ht="18" customHeight="1" spans="1:4">
      <c r="A95" s="136" t="s">
        <v>242</v>
      </c>
      <c r="B95" s="255">
        <v>297</v>
      </c>
      <c r="C95" s="255">
        <v>334</v>
      </c>
      <c r="D95" s="256">
        <f t="shared" si="2"/>
        <v>0.889</v>
      </c>
    </row>
    <row r="96" ht="18" customHeight="1" spans="1:4">
      <c r="A96" s="136" t="s">
        <v>243</v>
      </c>
      <c r="B96" s="255">
        <f>SUM(B97:B99)</f>
        <v>1592</v>
      </c>
      <c r="C96" s="255">
        <f>SUM(C97:C99)</f>
        <v>1476</v>
      </c>
      <c r="D96" s="256">
        <f t="shared" si="2"/>
        <v>1.079</v>
      </c>
    </row>
    <row r="97" ht="18" customHeight="1" spans="1:4">
      <c r="A97" s="136" t="s">
        <v>244</v>
      </c>
      <c r="B97" s="255">
        <v>1375</v>
      </c>
      <c r="C97" s="255">
        <v>1247</v>
      </c>
      <c r="D97" s="256">
        <f t="shared" si="2"/>
        <v>1.103</v>
      </c>
    </row>
    <row r="98" ht="18" customHeight="1" spans="1:4">
      <c r="A98" s="136" t="s">
        <v>245</v>
      </c>
      <c r="B98" s="255">
        <v>0</v>
      </c>
      <c r="C98" s="255">
        <v>20</v>
      </c>
      <c r="D98" s="256">
        <f t="shared" si="2"/>
        <v>0</v>
      </c>
    </row>
    <row r="99" ht="18" customHeight="1" spans="1:4">
      <c r="A99" s="136" t="s">
        <v>246</v>
      </c>
      <c r="B99" s="255">
        <v>217</v>
      </c>
      <c r="C99" s="255">
        <v>209</v>
      </c>
      <c r="D99" s="256">
        <f t="shared" si="2"/>
        <v>1.038</v>
      </c>
    </row>
    <row r="100" ht="18" customHeight="1" spans="1:4">
      <c r="A100" s="136" t="s">
        <v>247</v>
      </c>
      <c r="B100" s="255">
        <f>SUM(B101:B104)</f>
        <v>392</v>
      </c>
      <c r="C100" s="255">
        <f>SUM(C101:C104)</f>
        <v>0</v>
      </c>
      <c r="D100" s="256" t="e">
        <f t="shared" si="2"/>
        <v>#DIV/0!</v>
      </c>
    </row>
    <row r="101" ht="18" customHeight="1" spans="1:4">
      <c r="A101" s="136" t="s">
        <v>248</v>
      </c>
      <c r="B101" s="255">
        <v>83</v>
      </c>
      <c r="C101" s="255"/>
      <c r="D101" s="256" t="e">
        <f t="shared" si="2"/>
        <v>#DIV/0!</v>
      </c>
    </row>
    <row r="102" ht="18" customHeight="1" spans="1:4">
      <c r="A102" s="136" t="s">
        <v>249</v>
      </c>
      <c r="B102" s="255">
        <v>188</v>
      </c>
      <c r="C102" s="255"/>
      <c r="D102" s="256" t="e">
        <f t="shared" si="2"/>
        <v>#DIV/0!</v>
      </c>
    </row>
    <row r="103" ht="18" customHeight="1" spans="1:4">
      <c r="A103" s="136" t="s">
        <v>250</v>
      </c>
      <c r="B103" s="255">
        <v>45</v>
      </c>
      <c r="C103" s="255"/>
      <c r="D103" s="256" t="e">
        <f t="shared" si="2"/>
        <v>#DIV/0!</v>
      </c>
    </row>
    <row r="104" ht="18" customHeight="1" spans="1:4">
      <c r="A104" s="136" t="s">
        <v>251</v>
      </c>
      <c r="B104" s="255">
        <v>76</v>
      </c>
      <c r="C104" s="255"/>
      <c r="D104" s="256" t="e">
        <f t="shared" si="2"/>
        <v>#DIV/0!</v>
      </c>
    </row>
    <row r="105" ht="18" customHeight="1" spans="1:4">
      <c r="A105" s="136" t="s">
        <v>252</v>
      </c>
      <c r="B105" s="255">
        <f>SUM(B106)</f>
        <v>63</v>
      </c>
      <c r="C105" s="255">
        <f>SUM(C106)</f>
        <v>74</v>
      </c>
      <c r="D105" s="256">
        <f t="shared" si="2"/>
        <v>0.851</v>
      </c>
    </row>
    <row r="106" ht="18" customHeight="1" spans="1:4">
      <c r="A106" s="136" t="s">
        <v>253</v>
      </c>
      <c r="B106" s="255">
        <v>63</v>
      </c>
      <c r="C106" s="255">
        <v>74</v>
      </c>
      <c r="D106" s="256">
        <f t="shared" si="2"/>
        <v>0.851</v>
      </c>
    </row>
    <row r="107" ht="18" customHeight="1" spans="1:4">
      <c r="A107" s="136" t="s">
        <v>254</v>
      </c>
      <c r="B107" s="255">
        <f>SUM(B108)</f>
        <v>0</v>
      </c>
      <c r="C107" s="255">
        <f>SUM(C108)</f>
        <v>0</v>
      </c>
      <c r="D107" s="256" t="e">
        <f t="shared" ref="D107:D117" si="3">B107/C107</f>
        <v>#DIV/0!</v>
      </c>
    </row>
    <row r="108" ht="18" customHeight="1" spans="1:4">
      <c r="A108" s="136" t="s">
        <v>255</v>
      </c>
      <c r="B108" s="255"/>
      <c r="C108" s="255"/>
      <c r="D108" s="256" t="e">
        <f t="shared" si="3"/>
        <v>#DIV/0!</v>
      </c>
    </row>
    <row r="109" ht="18" customHeight="1" spans="1:4">
      <c r="A109" s="259" t="s">
        <v>256</v>
      </c>
      <c r="B109" s="260">
        <f>B110+B116</f>
        <v>387</v>
      </c>
      <c r="C109" s="260">
        <f>SUM(C111:C115)</f>
        <v>133</v>
      </c>
      <c r="D109" s="256">
        <f t="shared" si="3"/>
        <v>2.91</v>
      </c>
    </row>
    <row r="110" ht="18" customHeight="1" spans="1:4">
      <c r="A110" s="136" t="s">
        <v>257</v>
      </c>
      <c r="B110" s="260">
        <f>SUM(B111:B115)</f>
        <v>270</v>
      </c>
      <c r="C110" s="260">
        <v>133</v>
      </c>
      <c r="D110" s="256">
        <f t="shared" si="3"/>
        <v>2.03</v>
      </c>
    </row>
    <row r="111" ht="18" customHeight="1" spans="1:4">
      <c r="A111" s="136" t="s">
        <v>258</v>
      </c>
      <c r="B111" s="255">
        <v>60</v>
      </c>
      <c r="C111" s="255"/>
      <c r="D111" s="256" t="e">
        <f t="shared" si="3"/>
        <v>#DIV/0!</v>
      </c>
    </row>
    <row r="112" ht="18" customHeight="1" spans="1:4">
      <c r="A112" s="136" t="s">
        <v>259</v>
      </c>
      <c r="B112" s="255">
        <v>20</v>
      </c>
      <c r="C112" s="255">
        <v>50</v>
      </c>
      <c r="D112" s="256">
        <f t="shared" si="3"/>
        <v>0.4</v>
      </c>
    </row>
    <row r="113" ht="18" customHeight="1" spans="1:4">
      <c r="A113" s="136" t="s">
        <v>260</v>
      </c>
      <c r="B113" s="255"/>
      <c r="C113" s="255"/>
      <c r="D113" s="256" t="e">
        <f t="shared" si="3"/>
        <v>#DIV/0!</v>
      </c>
    </row>
    <row r="114" ht="18" customHeight="1" spans="1:4">
      <c r="A114" s="136" t="s">
        <v>261</v>
      </c>
      <c r="B114" s="255">
        <v>187</v>
      </c>
      <c r="C114" s="255"/>
      <c r="D114" s="256" t="e">
        <f t="shared" si="3"/>
        <v>#DIV/0!</v>
      </c>
    </row>
    <row r="115" ht="18" customHeight="1" spans="1:4">
      <c r="A115" s="136" t="s">
        <v>262</v>
      </c>
      <c r="B115" s="255">
        <v>3</v>
      </c>
      <c r="C115" s="255">
        <v>83</v>
      </c>
      <c r="D115" s="256">
        <f t="shared" si="3"/>
        <v>0.036</v>
      </c>
    </row>
    <row r="116" ht="18" customHeight="1" spans="1:4">
      <c r="A116" s="136" t="s">
        <v>263</v>
      </c>
      <c r="B116" s="260">
        <f>SUM(B117)</f>
        <v>117</v>
      </c>
      <c r="C116" s="260"/>
      <c r="D116" s="256" t="e">
        <f t="shared" si="3"/>
        <v>#DIV/0!</v>
      </c>
    </row>
    <row r="117" ht="18" customHeight="1" spans="1:4">
      <c r="A117" s="136" t="s">
        <v>264</v>
      </c>
      <c r="B117" s="255">
        <v>117</v>
      </c>
      <c r="C117" s="255"/>
      <c r="D117" s="256" t="e">
        <f t="shared" si="3"/>
        <v>#DIV/0!</v>
      </c>
    </row>
    <row r="118" ht="18" customHeight="1" spans="1:4">
      <c r="A118" s="259" t="s">
        <v>265</v>
      </c>
      <c r="B118" s="260">
        <f>B119+B121+B128+B130+B132+B141+B144</f>
        <v>8332</v>
      </c>
      <c r="C118" s="260">
        <f>C119+C121+C128+C130+C132+C141+C144</f>
        <v>9605</v>
      </c>
      <c r="D118" s="256">
        <f t="shared" ref="D118:D141" si="4">B118/C118</f>
        <v>0.867</v>
      </c>
    </row>
    <row r="119" ht="18" customHeight="1" spans="1:4">
      <c r="A119" s="136" t="s">
        <v>266</v>
      </c>
      <c r="B119" s="255"/>
      <c r="C119" s="255"/>
      <c r="D119" s="256" t="e">
        <f t="shared" si="4"/>
        <v>#DIV/0!</v>
      </c>
    </row>
    <row r="120" ht="18" customHeight="1" spans="1:4">
      <c r="A120" s="136" t="s">
        <v>267</v>
      </c>
      <c r="B120" s="255"/>
      <c r="C120" s="255"/>
      <c r="D120" s="256" t="e">
        <f t="shared" si="4"/>
        <v>#DIV/0!</v>
      </c>
    </row>
    <row r="121" ht="18" customHeight="1" spans="1:4">
      <c r="A121" s="136" t="s">
        <v>268</v>
      </c>
      <c r="B121" s="255">
        <f>SUM(B122:B127)</f>
        <v>6765</v>
      </c>
      <c r="C121" s="255">
        <f>SUM(C122:C127)</f>
        <v>8095</v>
      </c>
      <c r="D121" s="256">
        <f t="shared" si="4"/>
        <v>0.836</v>
      </c>
    </row>
    <row r="122" ht="18" customHeight="1" spans="1:4">
      <c r="A122" s="136" t="s">
        <v>269</v>
      </c>
      <c r="B122" s="255">
        <v>6378</v>
      </c>
      <c r="C122" s="255">
        <v>7370</v>
      </c>
      <c r="D122" s="256">
        <f t="shared" si="4"/>
        <v>0.865</v>
      </c>
    </row>
    <row r="123" ht="18" customHeight="1" spans="1:4">
      <c r="A123" s="136" t="s">
        <v>270</v>
      </c>
      <c r="B123" s="255">
        <v>100</v>
      </c>
      <c r="C123" s="255">
        <v>112</v>
      </c>
      <c r="D123" s="256">
        <f t="shared" si="4"/>
        <v>0.893</v>
      </c>
    </row>
    <row r="124" ht="18" customHeight="1" spans="1:4">
      <c r="A124" s="136" t="s">
        <v>271</v>
      </c>
      <c r="B124" s="255"/>
      <c r="C124" s="255"/>
      <c r="D124" s="256" t="e">
        <f t="shared" si="4"/>
        <v>#DIV/0!</v>
      </c>
    </row>
    <row r="125" ht="18" customHeight="1" spans="1:4">
      <c r="A125" s="136" t="s">
        <v>272</v>
      </c>
      <c r="B125" s="255">
        <v>9</v>
      </c>
      <c r="C125" s="255">
        <v>17</v>
      </c>
      <c r="D125" s="256">
        <f t="shared" si="4"/>
        <v>0.529</v>
      </c>
    </row>
    <row r="126" ht="18" customHeight="1" spans="1:4">
      <c r="A126" s="136" t="s">
        <v>273</v>
      </c>
      <c r="B126" s="255">
        <v>194</v>
      </c>
      <c r="C126" s="255">
        <v>183</v>
      </c>
      <c r="D126" s="256">
        <f t="shared" si="4"/>
        <v>1.06</v>
      </c>
    </row>
    <row r="127" ht="18" customHeight="1" spans="1:4">
      <c r="A127" s="136" t="s">
        <v>274</v>
      </c>
      <c r="B127" s="255">
        <v>84</v>
      </c>
      <c r="C127" s="255">
        <v>413</v>
      </c>
      <c r="D127" s="256">
        <f t="shared" si="4"/>
        <v>0.203</v>
      </c>
    </row>
    <row r="128" ht="18" customHeight="1" spans="1:4">
      <c r="A128" s="136" t="s">
        <v>275</v>
      </c>
      <c r="B128" s="255"/>
      <c r="C128" s="255"/>
      <c r="D128" s="256" t="e">
        <f t="shared" si="4"/>
        <v>#DIV/0!</v>
      </c>
    </row>
    <row r="129" ht="18" customHeight="1" spans="1:4">
      <c r="A129" s="136" t="s">
        <v>276</v>
      </c>
      <c r="B129" s="255"/>
      <c r="C129" s="255"/>
      <c r="D129" s="256" t="e">
        <f t="shared" si="4"/>
        <v>#DIV/0!</v>
      </c>
    </row>
    <row r="130" ht="18" customHeight="1" spans="1:4">
      <c r="A130" s="136" t="s">
        <v>277</v>
      </c>
      <c r="B130" s="255">
        <f>SUM(B131)</f>
        <v>90</v>
      </c>
      <c r="C130" s="255">
        <f>SUM(C131)</f>
        <v>103</v>
      </c>
      <c r="D130" s="256">
        <f t="shared" si="4"/>
        <v>0.874</v>
      </c>
    </row>
    <row r="131" ht="18" customHeight="1" spans="1:4">
      <c r="A131" s="136" t="s">
        <v>278</v>
      </c>
      <c r="B131" s="255">
        <v>90</v>
      </c>
      <c r="C131" s="255">
        <v>103</v>
      </c>
      <c r="D131" s="256">
        <f t="shared" si="4"/>
        <v>0.874</v>
      </c>
    </row>
    <row r="132" ht="18" customHeight="1" spans="1:4">
      <c r="A132" s="136" t="s">
        <v>279</v>
      </c>
      <c r="B132" s="255">
        <f>SUM(B133:B140)</f>
        <v>1174</v>
      </c>
      <c r="C132" s="255">
        <f>SUM(C133:C140)</f>
        <v>1333</v>
      </c>
      <c r="D132" s="256">
        <f t="shared" si="4"/>
        <v>0.881</v>
      </c>
    </row>
    <row r="133" ht="18" customHeight="1" spans="1:4">
      <c r="A133" s="136" t="s">
        <v>280</v>
      </c>
      <c r="B133" s="255">
        <v>1094</v>
      </c>
      <c r="C133" s="255">
        <v>836</v>
      </c>
      <c r="D133" s="256">
        <f t="shared" si="4"/>
        <v>1.309</v>
      </c>
    </row>
    <row r="134" ht="18" customHeight="1" spans="1:4">
      <c r="A134" s="136" t="s">
        <v>281</v>
      </c>
      <c r="B134" s="255">
        <v>0</v>
      </c>
      <c r="C134" s="255">
        <v>79</v>
      </c>
      <c r="D134" s="256">
        <f t="shared" si="4"/>
        <v>0</v>
      </c>
    </row>
    <row r="135" ht="18" customHeight="1" spans="1:4">
      <c r="A135" s="136" t="s">
        <v>282</v>
      </c>
      <c r="B135" s="255"/>
      <c r="C135" s="255"/>
      <c r="D135" s="256" t="e">
        <f t="shared" si="4"/>
        <v>#DIV/0!</v>
      </c>
    </row>
    <row r="136" ht="18" customHeight="1" spans="1:4">
      <c r="A136" s="136" t="s">
        <v>283</v>
      </c>
      <c r="B136" s="255">
        <v>58</v>
      </c>
      <c r="C136" s="255">
        <v>46</v>
      </c>
      <c r="D136" s="256">
        <f t="shared" si="4"/>
        <v>1.261</v>
      </c>
    </row>
    <row r="137" ht="18" customHeight="1" spans="1:4">
      <c r="A137" s="136" t="s">
        <v>284</v>
      </c>
      <c r="B137" s="255">
        <v>9</v>
      </c>
      <c r="C137" s="255">
        <v>13</v>
      </c>
      <c r="D137" s="256">
        <f t="shared" si="4"/>
        <v>0.692</v>
      </c>
    </row>
    <row r="138" ht="18" customHeight="1" spans="1:4">
      <c r="A138" s="136" t="s">
        <v>285</v>
      </c>
      <c r="B138" s="255">
        <v>13</v>
      </c>
      <c r="C138" s="255">
        <v>97</v>
      </c>
      <c r="D138" s="256">
        <f t="shared" si="4"/>
        <v>0.134</v>
      </c>
    </row>
    <row r="139" ht="18" customHeight="1" spans="1:4">
      <c r="A139" s="136" t="s">
        <v>286</v>
      </c>
      <c r="B139" s="255">
        <v>0</v>
      </c>
      <c r="C139" s="255">
        <v>22</v>
      </c>
      <c r="D139" s="256">
        <f t="shared" si="4"/>
        <v>0</v>
      </c>
    </row>
    <row r="140" ht="18" customHeight="1" spans="1:4">
      <c r="A140" s="136" t="s">
        <v>287</v>
      </c>
      <c r="B140" s="255">
        <v>0</v>
      </c>
      <c r="C140" s="255">
        <v>240</v>
      </c>
      <c r="D140" s="256">
        <f t="shared" si="4"/>
        <v>0</v>
      </c>
    </row>
    <row r="141" ht="18" customHeight="1" spans="1:4">
      <c r="A141" s="136" t="s">
        <v>288</v>
      </c>
      <c r="B141" s="255">
        <f>SUM(B142:B143)</f>
        <v>6</v>
      </c>
      <c r="C141" s="255">
        <f>SUM(C142:C143)</f>
        <v>59</v>
      </c>
      <c r="D141" s="256">
        <f t="shared" si="4"/>
        <v>0.102</v>
      </c>
    </row>
    <row r="142" ht="18" customHeight="1" spans="1:4">
      <c r="A142" s="136" t="s">
        <v>289</v>
      </c>
      <c r="B142" s="255">
        <v>6</v>
      </c>
      <c r="C142" s="255">
        <v>8</v>
      </c>
      <c r="D142" s="256">
        <f t="shared" ref="D142:D205" si="5">B142/C142</f>
        <v>0.75</v>
      </c>
    </row>
    <row r="143" ht="18" customHeight="1" spans="1:4">
      <c r="A143" s="136" t="s">
        <v>290</v>
      </c>
      <c r="B143" s="255">
        <v>0</v>
      </c>
      <c r="C143" s="255">
        <v>51</v>
      </c>
      <c r="D143" s="256">
        <f t="shared" si="5"/>
        <v>0</v>
      </c>
    </row>
    <row r="144" ht="18" customHeight="1" spans="1:4">
      <c r="A144" s="136" t="s">
        <v>291</v>
      </c>
      <c r="B144" s="255">
        <f>SUM(B145)</f>
        <v>297</v>
      </c>
      <c r="C144" s="255">
        <f>SUM(C145)</f>
        <v>15</v>
      </c>
      <c r="D144" s="256">
        <f t="shared" si="5"/>
        <v>19.8</v>
      </c>
    </row>
    <row r="145" ht="18" customHeight="1" spans="1:4">
      <c r="A145" s="136" t="s">
        <v>292</v>
      </c>
      <c r="B145" s="255">
        <v>297</v>
      </c>
      <c r="C145" s="255">
        <v>15</v>
      </c>
      <c r="D145" s="256">
        <f t="shared" si="5"/>
        <v>19.8</v>
      </c>
    </row>
    <row r="146" ht="18" customHeight="1" spans="1:4">
      <c r="A146" s="259" t="s">
        <v>293</v>
      </c>
      <c r="B146" s="260">
        <f>B147+B150+B157+B159+B161+B164+B166+B168</f>
        <v>49114</v>
      </c>
      <c r="C146" s="260">
        <f>C147+C150+C157+C159+C161+C164+C166+C168</f>
        <v>65697</v>
      </c>
      <c r="D146" s="256">
        <f t="shared" si="5"/>
        <v>0.748</v>
      </c>
    </row>
    <row r="147" ht="18" customHeight="1" spans="1:4">
      <c r="A147" s="136" t="s">
        <v>294</v>
      </c>
      <c r="B147" s="255">
        <f>SUM(B148:B149)</f>
        <v>705</v>
      </c>
      <c r="C147" s="255">
        <f>SUM(C148:C149)</f>
        <v>1045</v>
      </c>
      <c r="D147" s="256">
        <f t="shared" si="5"/>
        <v>0.675</v>
      </c>
    </row>
    <row r="148" ht="18" customHeight="1" spans="1:4">
      <c r="A148" s="136" t="s">
        <v>295</v>
      </c>
      <c r="B148" s="255">
        <v>94</v>
      </c>
      <c r="C148" s="255">
        <v>148</v>
      </c>
      <c r="D148" s="256">
        <f t="shared" si="5"/>
        <v>0.635</v>
      </c>
    </row>
    <row r="149" ht="18" customHeight="1" spans="1:4">
      <c r="A149" s="136" t="s">
        <v>296</v>
      </c>
      <c r="B149" s="255">
        <v>611</v>
      </c>
      <c r="C149" s="255">
        <v>897</v>
      </c>
      <c r="D149" s="256">
        <f t="shared" si="5"/>
        <v>0.681</v>
      </c>
    </row>
    <row r="150" ht="18" customHeight="1" spans="1:4">
      <c r="A150" s="136" t="s">
        <v>297</v>
      </c>
      <c r="B150" s="255">
        <f>SUM(B151:B156)</f>
        <v>42784</v>
      </c>
      <c r="C150" s="255">
        <f>SUM(C151:C156)</f>
        <v>57191</v>
      </c>
      <c r="D150" s="256">
        <f t="shared" si="5"/>
        <v>0.748</v>
      </c>
    </row>
    <row r="151" ht="18" customHeight="1" spans="1:4">
      <c r="A151" s="136" t="s">
        <v>298</v>
      </c>
      <c r="B151" s="255">
        <v>4801</v>
      </c>
      <c r="C151" s="255">
        <v>6374</v>
      </c>
      <c r="D151" s="256">
        <f t="shared" si="5"/>
        <v>0.753</v>
      </c>
    </row>
    <row r="152" ht="18" customHeight="1" spans="1:4">
      <c r="A152" s="136" t="s">
        <v>299</v>
      </c>
      <c r="B152" s="255">
        <v>11934</v>
      </c>
      <c r="C152" s="255">
        <v>18677</v>
      </c>
      <c r="D152" s="256">
        <f t="shared" si="5"/>
        <v>0.639</v>
      </c>
    </row>
    <row r="153" ht="18" customHeight="1" spans="1:4">
      <c r="A153" s="136" t="s">
        <v>300</v>
      </c>
      <c r="B153" s="255">
        <v>11147</v>
      </c>
      <c r="C153" s="255">
        <v>16548</v>
      </c>
      <c r="D153" s="256">
        <f t="shared" si="5"/>
        <v>0.674</v>
      </c>
    </row>
    <row r="154" ht="18" customHeight="1" spans="1:4">
      <c r="A154" s="136" t="s">
        <v>301</v>
      </c>
      <c r="B154" s="255">
        <v>5159</v>
      </c>
      <c r="C154" s="255">
        <v>7007</v>
      </c>
      <c r="D154" s="256">
        <f t="shared" si="5"/>
        <v>0.736</v>
      </c>
    </row>
    <row r="155" ht="18" customHeight="1" spans="1:4">
      <c r="A155" s="136" t="s">
        <v>302</v>
      </c>
      <c r="B155" s="255">
        <v>0</v>
      </c>
      <c r="C155" s="255">
        <v>129</v>
      </c>
      <c r="D155" s="256">
        <f t="shared" si="5"/>
        <v>0</v>
      </c>
    </row>
    <row r="156" ht="18" customHeight="1" spans="1:4">
      <c r="A156" s="136" t="s">
        <v>303</v>
      </c>
      <c r="B156" s="255">
        <v>9743</v>
      </c>
      <c r="C156" s="255">
        <v>8456</v>
      </c>
      <c r="D156" s="256">
        <f t="shared" si="5"/>
        <v>1.152</v>
      </c>
    </row>
    <row r="157" ht="18" customHeight="1" spans="1:4">
      <c r="A157" s="136" t="s">
        <v>304</v>
      </c>
      <c r="B157" s="255">
        <f>SUM(B158)</f>
        <v>2636</v>
      </c>
      <c r="C157" s="255">
        <f>SUM(C158)</f>
        <v>4366</v>
      </c>
      <c r="D157" s="256">
        <f t="shared" si="5"/>
        <v>0.604</v>
      </c>
    </row>
    <row r="158" ht="18" customHeight="1" spans="1:4">
      <c r="A158" s="136" t="s">
        <v>305</v>
      </c>
      <c r="B158" s="255">
        <v>2636</v>
      </c>
      <c r="C158" s="255">
        <v>4366</v>
      </c>
      <c r="D158" s="256">
        <f t="shared" si="5"/>
        <v>0.604</v>
      </c>
    </row>
    <row r="159" ht="18" customHeight="1" spans="1:4">
      <c r="A159" s="136" t="s">
        <v>306</v>
      </c>
      <c r="B159" s="255">
        <f>SUM(B160)</f>
        <v>79</v>
      </c>
      <c r="C159" s="255">
        <f>SUM(C160)</f>
        <v>112</v>
      </c>
      <c r="D159" s="256">
        <f t="shared" si="5"/>
        <v>0.705</v>
      </c>
    </row>
    <row r="160" ht="18" customHeight="1" spans="1:4">
      <c r="A160" s="136" t="s">
        <v>307</v>
      </c>
      <c r="B160" s="255">
        <v>79</v>
      </c>
      <c r="C160" s="255">
        <v>112</v>
      </c>
      <c r="D160" s="256">
        <f t="shared" si="5"/>
        <v>0.705</v>
      </c>
    </row>
    <row r="161" ht="18" customHeight="1" spans="1:4">
      <c r="A161" s="136" t="s">
        <v>308</v>
      </c>
      <c r="B161" s="255">
        <f>SUM(B162:B163)</f>
        <v>405</v>
      </c>
      <c r="C161" s="255">
        <f>SUM(C162:C163)</f>
        <v>433</v>
      </c>
      <c r="D161" s="256">
        <f t="shared" si="5"/>
        <v>0.935</v>
      </c>
    </row>
    <row r="162" ht="18" customHeight="1" spans="1:4">
      <c r="A162" s="136" t="s">
        <v>309</v>
      </c>
      <c r="B162" s="255">
        <v>405</v>
      </c>
      <c r="C162" s="255">
        <v>433</v>
      </c>
      <c r="D162" s="256">
        <f t="shared" si="5"/>
        <v>0.935</v>
      </c>
    </row>
    <row r="163" ht="18" customHeight="1" spans="1:4">
      <c r="A163" s="136" t="s">
        <v>310</v>
      </c>
      <c r="B163" s="255"/>
      <c r="C163" s="255"/>
      <c r="D163" s="256" t="e">
        <f t="shared" si="5"/>
        <v>#DIV/0!</v>
      </c>
    </row>
    <row r="164" ht="18" customHeight="1" spans="1:4">
      <c r="A164" s="136" t="s">
        <v>311</v>
      </c>
      <c r="B164" s="255">
        <f t="shared" ref="B164:B168" si="6">SUM(B165)</f>
        <v>409</v>
      </c>
      <c r="C164" s="255">
        <f>SUM(C165)</f>
        <v>521</v>
      </c>
      <c r="D164" s="256">
        <f t="shared" si="5"/>
        <v>0.785</v>
      </c>
    </row>
    <row r="165" ht="18" customHeight="1" spans="1:4">
      <c r="A165" s="136" t="s">
        <v>312</v>
      </c>
      <c r="B165" s="255">
        <v>409</v>
      </c>
      <c r="C165" s="255">
        <v>521</v>
      </c>
      <c r="D165" s="256">
        <f t="shared" si="5"/>
        <v>0.785</v>
      </c>
    </row>
    <row r="166" ht="18" customHeight="1" spans="1:4">
      <c r="A166" s="136" t="s">
        <v>313</v>
      </c>
      <c r="B166" s="255">
        <f t="shared" si="6"/>
        <v>1500</v>
      </c>
      <c r="C166" s="255">
        <f>SUM(C167)</f>
        <v>1600</v>
      </c>
      <c r="D166" s="256">
        <f t="shared" si="5"/>
        <v>0.938</v>
      </c>
    </row>
    <row r="167" ht="18" customHeight="1" spans="1:4">
      <c r="A167" s="136" t="s">
        <v>314</v>
      </c>
      <c r="B167" s="255">
        <v>1500</v>
      </c>
      <c r="C167" s="255">
        <v>1600</v>
      </c>
      <c r="D167" s="256">
        <f t="shared" si="5"/>
        <v>0.938</v>
      </c>
    </row>
    <row r="168" ht="18" customHeight="1" spans="1:4">
      <c r="A168" s="136" t="s">
        <v>315</v>
      </c>
      <c r="B168" s="255">
        <f t="shared" si="6"/>
        <v>596</v>
      </c>
      <c r="C168" s="255">
        <f>SUM(C169)</f>
        <v>429</v>
      </c>
      <c r="D168" s="256">
        <f t="shared" si="5"/>
        <v>1.389</v>
      </c>
    </row>
    <row r="169" ht="18" customHeight="1" spans="1:4">
      <c r="A169" s="136" t="s">
        <v>316</v>
      </c>
      <c r="B169" s="255">
        <v>596</v>
      </c>
      <c r="C169" s="255">
        <v>429</v>
      </c>
      <c r="D169" s="256">
        <f t="shared" si="5"/>
        <v>1.389</v>
      </c>
    </row>
    <row r="170" ht="18" customHeight="1" spans="1:4">
      <c r="A170" s="259" t="s">
        <v>317</v>
      </c>
      <c r="B170" s="260">
        <f>SUM(B171+B173+B175+B177+B179)</f>
        <v>123</v>
      </c>
      <c r="C170" s="260">
        <f>SUM(C171+C173+C175+C177+C179)</f>
        <v>215</v>
      </c>
      <c r="D170" s="256">
        <f t="shared" si="5"/>
        <v>0.572</v>
      </c>
    </row>
    <row r="171" ht="18" customHeight="1" spans="1:4">
      <c r="A171" s="136" t="s">
        <v>318</v>
      </c>
      <c r="B171" s="255">
        <v>0</v>
      </c>
      <c r="C171" s="255">
        <v>9</v>
      </c>
      <c r="D171" s="256">
        <f t="shared" si="5"/>
        <v>0</v>
      </c>
    </row>
    <row r="172" ht="18" customHeight="1" spans="1:4">
      <c r="A172" s="136" t="s">
        <v>248</v>
      </c>
      <c r="B172" s="255">
        <v>0</v>
      </c>
      <c r="C172" s="255">
        <v>9</v>
      </c>
      <c r="D172" s="256">
        <f t="shared" si="5"/>
        <v>0</v>
      </c>
    </row>
    <row r="173" ht="18" customHeight="1" spans="1:4">
      <c r="A173" s="136" t="s">
        <v>319</v>
      </c>
      <c r="B173" s="255">
        <v>0</v>
      </c>
      <c r="C173" s="255"/>
      <c r="D173" s="256" t="e">
        <f t="shared" si="5"/>
        <v>#DIV/0!</v>
      </c>
    </row>
    <row r="174" ht="18" customHeight="1" spans="1:4">
      <c r="A174" s="136" t="s">
        <v>320</v>
      </c>
      <c r="B174" s="255">
        <v>0</v>
      </c>
      <c r="C174" s="255"/>
      <c r="D174" s="256" t="e">
        <f t="shared" si="5"/>
        <v>#DIV/0!</v>
      </c>
    </row>
    <row r="175" ht="18" customHeight="1" spans="1:4">
      <c r="A175" s="136" t="s">
        <v>321</v>
      </c>
      <c r="B175" s="255">
        <v>44</v>
      </c>
      <c r="C175" s="255">
        <v>25</v>
      </c>
      <c r="D175" s="256">
        <f t="shared" si="5"/>
        <v>1.76</v>
      </c>
    </row>
    <row r="176" ht="18" customHeight="1" spans="1:4">
      <c r="A176" s="136" t="s">
        <v>322</v>
      </c>
      <c r="B176" s="255">
        <v>44</v>
      </c>
      <c r="C176" s="255">
        <v>25</v>
      </c>
      <c r="D176" s="256">
        <f t="shared" si="5"/>
        <v>1.76</v>
      </c>
    </row>
    <row r="177" ht="18" customHeight="1" spans="1:4">
      <c r="A177" s="136" t="s">
        <v>323</v>
      </c>
      <c r="B177" s="255">
        <v>79</v>
      </c>
      <c r="C177" s="255">
        <v>75</v>
      </c>
      <c r="D177" s="256">
        <f t="shared" si="5"/>
        <v>1.053</v>
      </c>
    </row>
    <row r="178" ht="18" customHeight="1" spans="1:4">
      <c r="A178" s="136" t="s">
        <v>324</v>
      </c>
      <c r="B178" s="255">
        <v>79</v>
      </c>
      <c r="C178" s="255">
        <v>75</v>
      </c>
      <c r="D178" s="256">
        <f t="shared" si="5"/>
        <v>1.053</v>
      </c>
    </row>
    <row r="179" ht="18" customHeight="1" spans="1:4">
      <c r="A179" s="136" t="s">
        <v>325</v>
      </c>
      <c r="B179" s="255">
        <v>0</v>
      </c>
      <c r="C179" s="255">
        <v>106</v>
      </c>
      <c r="D179" s="256">
        <f t="shared" si="5"/>
        <v>0</v>
      </c>
    </row>
    <row r="180" ht="18" customHeight="1" spans="1:4">
      <c r="A180" s="136" t="s">
        <v>326</v>
      </c>
      <c r="B180" s="255">
        <v>0</v>
      </c>
      <c r="C180" s="255">
        <v>106</v>
      </c>
      <c r="D180" s="256">
        <f t="shared" si="5"/>
        <v>0</v>
      </c>
    </row>
    <row r="181" ht="18" customHeight="1" spans="1:4">
      <c r="A181" s="259" t="s">
        <v>327</v>
      </c>
      <c r="B181" s="260">
        <f>B182+B189+B192+B195+B197+B200</f>
        <v>2477</v>
      </c>
      <c r="C181" s="260">
        <f>C182+C189+C192+C195+C197+C200</f>
        <v>3004</v>
      </c>
      <c r="D181" s="256">
        <f t="shared" si="5"/>
        <v>0.825</v>
      </c>
    </row>
    <row r="182" ht="18" customHeight="1" spans="1:4">
      <c r="A182" s="136" t="s">
        <v>328</v>
      </c>
      <c r="B182" s="255">
        <f>SUM(B183:B188)</f>
        <v>1185</v>
      </c>
      <c r="C182" s="255">
        <f>SUM(C183:C188)</f>
        <v>1698</v>
      </c>
      <c r="D182" s="256">
        <f t="shared" si="5"/>
        <v>0.698</v>
      </c>
    </row>
    <row r="183" ht="18" customHeight="1" spans="1:4">
      <c r="A183" s="136" t="s">
        <v>329</v>
      </c>
      <c r="B183" s="255">
        <v>246</v>
      </c>
      <c r="C183" s="255">
        <v>217</v>
      </c>
      <c r="D183" s="256">
        <f t="shared" si="5"/>
        <v>1.134</v>
      </c>
    </row>
    <row r="184" ht="18" customHeight="1" spans="1:4">
      <c r="A184" s="136" t="s">
        <v>330</v>
      </c>
      <c r="B184" s="255">
        <v>103</v>
      </c>
      <c r="C184" s="255">
        <v>98</v>
      </c>
      <c r="D184" s="256">
        <f t="shared" si="5"/>
        <v>1.051</v>
      </c>
    </row>
    <row r="185" ht="18" customHeight="1" spans="1:4">
      <c r="A185" s="136" t="s">
        <v>331</v>
      </c>
      <c r="B185" s="255"/>
      <c r="C185" s="255"/>
      <c r="D185" s="256" t="e">
        <f t="shared" si="5"/>
        <v>#DIV/0!</v>
      </c>
    </row>
    <row r="186" ht="18" customHeight="1" spans="1:4">
      <c r="A186" s="136" t="s">
        <v>332</v>
      </c>
      <c r="B186" s="255">
        <v>161</v>
      </c>
      <c r="C186" s="255">
        <v>142</v>
      </c>
      <c r="D186" s="256">
        <f t="shared" si="5"/>
        <v>1.134</v>
      </c>
    </row>
    <row r="187" ht="18" customHeight="1" spans="1:4">
      <c r="A187" s="136" t="s">
        <v>333</v>
      </c>
      <c r="B187" s="255"/>
      <c r="C187" s="255"/>
      <c r="D187" s="256" t="e">
        <f t="shared" si="5"/>
        <v>#DIV/0!</v>
      </c>
    </row>
    <row r="188" ht="18" customHeight="1" spans="1:4">
      <c r="A188" s="136" t="s">
        <v>334</v>
      </c>
      <c r="B188" s="255">
        <v>675</v>
      </c>
      <c r="C188" s="255">
        <v>1241</v>
      </c>
      <c r="D188" s="256">
        <f t="shared" si="5"/>
        <v>0.544</v>
      </c>
    </row>
    <row r="189" ht="18" customHeight="1" spans="1:4">
      <c r="A189" s="136" t="s">
        <v>335</v>
      </c>
      <c r="B189" s="255">
        <f>SUM(B190:B191)</f>
        <v>655</v>
      </c>
      <c r="C189" s="255">
        <f>SUM(C190:C191)</f>
        <v>460</v>
      </c>
      <c r="D189" s="256">
        <f t="shared" si="5"/>
        <v>1.424</v>
      </c>
    </row>
    <row r="190" ht="18" customHeight="1" spans="1:4">
      <c r="A190" s="136" t="s">
        <v>336</v>
      </c>
      <c r="B190" s="255">
        <v>589</v>
      </c>
      <c r="C190" s="255">
        <v>380</v>
      </c>
      <c r="D190" s="256">
        <f t="shared" si="5"/>
        <v>1.55</v>
      </c>
    </row>
    <row r="191" ht="18" customHeight="1" spans="1:4">
      <c r="A191" s="136" t="s">
        <v>337</v>
      </c>
      <c r="B191" s="255">
        <v>66</v>
      </c>
      <c r="C191" s="255">
        <v>80</v>
      </c>
      <c r="D191" s="256">
        <f t="shared" si="5"/>
        <v>0.825</v>
      </c>
    </row>
    <row r="192" ht="18" customHeight="1" spans="1:4">
      <c r="A192" s="136" t="s">
        <v>338</v>
      </c>
      <c r="B192" s="255">
        <f>SUM(B193:B194)</f>
        <v>174</v>
      </c>
      <c r="C192" s="255">
        <f>SUM(C193:C194)</f>
        <v>174</v>
      </c>
      <c r="D192" s="256">
        <f t="shared" si="5"/>
        <v>1</v>
      </c>
    </row>
    <row r="193" ht="18" customHeight="1" spans="1:4">
      <c r="A193" s="136" t="s">
        <v>339</v>
      </c>
      <c r="B193" s="255"/>
      <c r="C193" s="255"/>
      <c r="D193" s="256" t="e">
        <f t="shared" si="5"/>
        <v>#DIV/0!</v>
      </c>
    </row>
    <row r="194" ht="18" customHeight="1" spans="1:4">
      <c r="A194" s="136" t="s">
        <v>340</v>
      </c>
      <c r="B194" s="255">
        <v>174</v>
      </c>
      <c r="C194" s="255">
        <v>174</v>
      </c>
      <c r="D194" s="256">
        <f t="shared" si="5"/>
        <v>1</v>
      </c>
    </row>
    <row r="195" ht="18" customHeight="1" spans="1:4">
      <c r="A195" s="136" t="s">
        <v>341</v>
      </c>
      <c r="B195" s="255">
        <f>SUM(B196)</f>
        <v>48</v>
      </c>
      <c r="C195" s="255">
        <f>SUM(C196)</f>
        <v>47</v>
      </c>
      <c r="D195" s="256">
        <f t="shared" si="5"/>
        <v>1.021</v>
      </c>
    </row>
    <row r="196" ht="18" customHeight="1" spans="1:4">
      <c r="A196" s="136" t="s">
        <v>342</v>
      </c>
      <c r="B196" s="255">
        <v>48</v>
      </c>
      <c r="C196" s="255">
        <v>47</v>
      </c>
      <c r="D196" s="256">
        <f t="shared" si="5"/>
        <v>1.021</v>
      </c>
    </row>
    <row r="197" ht="18" customHeight="1" spans="1:4">
      <c r="A197" s="136" t="s">
        <v>343</v>
      </c>
      <c r="B197" s="255">
        <f>SUM(B198:B199)</f>
        <v>394</v>
      </c>
      <c r="C197" s="255">
        <f>SUM(C198:C199)</f>
        <v>464</v>
      </c>
      <c r="D197" s="256">
        <f t="shared" si="5"/>
        <v>0.849</v>
      </c>
    </row>
    <row r="198" ht="18" customHeight="1" spans="1:4">
      <c r="A198" s="136" t="s">
        <v>344</v>
      </c>
      <c r="B198" s="255">
        <v>319</v>
      </c>
      <c r="C198" s="255">
        <v>373</v>
      </c>
      <c r="D198" s="256">
        <f t="shared" si="5"/>
        <v>0.855</v>
      </c>
    </row>
    <row r="199" ht="18" customHeight="1" spans="1:4">
      <c r="A199" s="136" t="s">
        <v>345</v>
      </c>
      <c r="B199" s="255">
        <v>75</v>
      </c>
      <c r="C199" s="255">
        <v>91</v>
      </c>
      <c r="D199" s="256">
        <f t="shared" si="5"/>
        <v>0.824</v>
      </c>
    </row>
    <row r="200" ht="18" customHeight="1" spans="1:4">
      <c r="A200" s="136" t="s">
        <v>346</v>
      </c>
      <c r="B200" s="255">
        <f>SUM(B201:B202)</f>
        <v>21</v>
      </c>
      <c r="C200" s="255">
        <f>SUM(C201:C202)</f>
        <v>161</v>
      </c>
      <c r="D200" s="256">
        <f t="shared" si="5"/>
        <v>0.13</v>
      </c>
    </row>
    <row r="201" ht="18" customHeight="1" spans="1:4">
      <c r="A201" s="136" t="s">
        <v>347</v>
      </c>
      <c r="B201" s="255">
        <v>0</v>
      </c>
      <c r="C201" s="255">
        <v>42</v>
      </c>
      <c r="D201" s="256">
        <f t="shared" si="5"/>
        <v>0</v>
      </c>
    </row>
    <row r="202" ht="18" customHeight="1" spans="1:4">
      <c r="A202" s="136" t="s">
        <v>348</v>
      </c>
      <c r="B202" s="255">
        <v>21</v>
      </c>
      <c r="C202" s="255">
        <v>119</v>
      </c>
      <c r="D202" s="256">
        <f t="shared" si="5"/>
        <v>0.176</v>
      </c>
    </row>
    <row r="203" ht="18" customHeight="1" spans="1:4">
      <c r="A203" s="259" t="s">
        <v>349</v>
      </c>
      <c r="B203" s="260">
        <f>+B204+B212+B216+B223+B225+B229+B236+B241+B246+B252+B254+B257+B260+B263+B265+B268+B270+B275</f>
        <v>91013</v>
      </c>
      <c r="C203" s="260">
        <f>+C204+C212+C216+C223+C225+C229+C236+C241+C246+C252+C254+C257+C260+C263+C265+C268+C270+C275</f>
        <v>81276</v>
      </c>
      <c r="D203" s="256">
        <f t="shared" si="5"/>
        <v>1.12</v>
      </c>
    </row>
    <row r="204" ht="18" customHeight="1" spans="1:4">
      <c r="A204" s="136" t="s">
        <v>350</v>
      </c>
      <c r="B204" s="255">
        <f>SUM(B205:B211)</f>
        <v>863</v>
      </c>
      <c r="C204" s="255">
        <f>SUM(C205:C211)</f>
        <v>981</v>
      </c>
      <c r="D204" s="256">
        <f t="shared" si="5"/>
        <v>0.88</v>
      </c>
    </row>
    <row r="205" ht="18" customHeight="1" spans="1:4">
      <c r="A205" s="136" t="s">
        <v>351</v>
      </c>
      <c r="B205" s="255">
        <v>196</v>
      </c>
      <c r="C205" s="255">
        <v>253</v>
      </c>
      <c r="D205" s="256">
        <f t="shared" si="5"/>
        <v>0.775</v>
      </c>
    </row>
    <row r="206" ht="18" customHeight="1" spans="1:4">
      <c r="A206" s="136" t="s">
        <v>352</v>
      </c>
      <c r="B206" s="255">
        <v>0</v>
      </c>
      <c r="C206" s="255">
        <v>23</v>
      </c>
      <c r="D206" s="256">
        <f t="shared" ref="D206:D269" si="7">B206/C206</f>
        <v>0</v>
      </c>
    </row>
    <row r="207" ht="18" customHeight="1" spans="1:4">
      <c r="A207" s="136" t="s">
        <v>353</v>
      </c>
      <c r="B207" s="255">
        <v>9</v>
      </c>
      <c r="C207" s="255"/>
      <c r="D207" s="256" t="e">
        <f t="shared" si="7"/>
        <v>#DIV/0!</v>
      </c>
    </row>
    <row r="208" ht="18" customHeight="1" spans="1:4">
      <c r="A208" s="136" t="s">
        <v>354</v>
      </c>
      <c r="B208" s="255">
        <v>0</v>
      </c>
      <c r="C208" s="255"/>
      <c r="D208" s="256" t="e">
        <f t="shared" si="7"/>
        <v>#DIV/0!</v>
      </c>
    </row>
    <row r="209" ht="18" customHeight="1" spans="1:4">
      <c r="A209" s="136" t="s">
        <v>355</v>
      </c>
      <c r="B209" s="255">
        <v>317</v>
      </c>
      <c r="C209" s="255">
        <v>341</v>
      </c>
      <c r="D209" s="256">
        <f t="shared" si="7"/>
        <v>0.93</v>
      </c>
    </row>
    <row r="210" ht="18" customHeight="1" spans="1:4">
      <c r="A210" s="136" t="s">
        <v>356</v>
      </c>
      <c r="B210" s="255">
        <v>79</v>
      </c>
      <c r="C210" s="255">
        <v>86</v>
      </c>
      <c r="D210" s="256">
        <f t="shared" si="7"/>
        <v>0.919</v>
      </c>
    </row>
    <row r="211" ht="18" customHeight="1" spans="1:4">
      <c r="A211" s="136" t="s">
        <v>357</v>
      </c>
      <c r="B211" s="255">
        <v>262</v>
      </c>
      <c r="C211" s="255">
        <v>278</v>
      </c>
      <c r="D211" s="256">
        <f t="shared" si="7"/>
        <v>0.942</v>
      </c>
    </row>
    <row r="212" ht="18" customHeight="1" spans="1:4">
      <c r="A212" s="136" t="s">
        <v>358</v>
      </c>
      <c r="B212" s="255">
        <f>SUM(B213:B215)</f>
        <v>480</v>
      </c>
      <c r="C212" s="255">
        <f>SUM(C213:C215)</f>
        <v>365</v>
      </c>
      <c r="D212" s="256">
        <f t="shared" si="7"/>
        <v>1.315</v>
      </c>
    </row>
    <row r="213" ht="18" customHeight="1" spans="1:4">
      <c r="A213" s="136" t="s">
        <v>359</v>
      </c>
      <c r="B213" s="255">
        <v>83</v>
      </c>
      <c r="C213" s="255">
        <v>32</v>
      </c>
      <c r="D213" s="256">
        <f t="shared" si="7"/>
        <v>2.594</v>
      </c>
    </row>
    <row r="214" ht="18" customHeight="1" spans="1:4">
      <c r="A214" s="136" t="s">
        <v>360</v>
      </c>
      <c r="B214" s="255">
        <v>0</v>
      </c>
      <c r="C214" s="255">
        <v>120</v>
      </c>
      <c r="D214" s="256">
        <f t="shared" si="7"/>
        <v>0</v>
      </c>
    </row>
    <row r="215" ht="18" customHeight="1" spans="1:4">
      <c r="A215" s="136" t="s">
        <v>361</v>
      </c>
      <c r="B215" s="255">
        <v>397</v>
      </c>
      <c r="C215" s="255">
        <v>213</v>
      </c>
      <c r="D215" s="256">
        <f t="shared" si="7"/>
        <v>1.864</v>
      </c>
    </row>
    <row r="216" ht="18" customHeight="1" spans="1:4">
      <c r="A216" s="136" t="s">
        <v>362</v>
      </c>
      <c r="B216" s="255">
        <f>SUM(B217:B222)</f>
        <v>47917</v>
      </c>
      <c r="C216" s="255">
        <f>SUM(C217:C222)</f>
        <v>38524</v>
      </c>
      <c r="D216" s="256">
        <f t="shared" si="7"/>
        <v>1.244</v>
      </c>
    </row>
    <row r="217" ht="18" customHeight="1" spans="1:4">
      <c r="A217" s="136" t="s">
        <v>363</v>
      </c>
      <c r="B217" s="255">
        <v>3648</v>
      </c>
      <c r="C217" s="255">
        <v>3628</v>
      </c>
      <c r="D217" s="256">
        <f t="shared" si="7"/>
        <v>1.006</v>
      </c>
    </row>
    <row r="218" ht="18" customHeight="1" spans="1:4">
      <c r="A218" s="136" t="s">
        <v>364</v>
      </c>
      <c r="B218" s="255">
        <v>8991</v>
      </c>
      <c r="C218" s="255">
        <v>9484</v>
      </c>
      <c r="D218" s="256">
        <f t="shared" si="7"/>
        <v>0.948</v>
      </c>
    </row>
    <row r="219" ht="18" customHeight="1" spans="1:4">
      <c r="A219" s="136" t="s">
        <v>365</v>
      </c>
      <c r="B219" s="255">
        <v>11948</v>
      </c>
      <c r="C219" s="255">
        <v>6359</v>
      </c>
      <c r="D219" s="256">
        <f t="shared" si="7"/>
        <v>1.879</v>
      </c>
    </row>
    <row r="220" ht="18" customHeight="1" spans="1:4">
      <c r="A220" s="136" t="s">
        <v>366</v>
      </c>
      <c r="B220" s="255">
        <v>7433</v>
      </c>
      <c r="C220" s="255">
        <v>4090</v>
      </c>
      <c r="D220" s="256">
        <f t="shared" si="7"/>
        <v>1.817</v>
      </c>
    </row>
    <row r="221" ht="18" customHeight="1" spans="1:4">
      <c r="A221" s="136" t="s">
        <v>367</v>
      </c>
      <c r="B221" s="255">
        <v>15879</v>
      </c>
      <c r="C221" s="255">
        <v>14927</v>
      </c>
      <c r="D221" s="256">
        <f t="shared" si="7"/>
        <v>1.064</v>
      </c>
    </row>
    <row r="222" ht="18" customHeight="1" spans="1:4">
      <c r="A222" s="136" t="s">
        <v>368</v>
      </c>
      <c r="B222" s="255">
        <v>18</v>
      </c>
      <c r="C222" s="255">
        <v>36</v>
      </c>
      <c r="D222" s="256">
        <f t="shared" si="7"/>
        <v>0.5</v>
      </c>
    </row>
    <row r="223" ht="18" customHeight="1" spans="1:4">
      <c r="A223" s="136" t="s">
        <v>369</v>
      </c>
      <c r="B223" s="255"/>
      <c r="C223" s="255"/>
      <c r="D223" s="256" t="e">
        <f t="shared" si="7"/>
        <v>#DIV/0!</v>
      </c>
    </row>
    <row r="224" ht="18" customHeight="1" spans="1:4">
      <c r="A224" s="136" t="s">
        <v>370</v>
      </c>
      <c r="B224" s="255"/>
      <c r="C224" s="255"/>
      <c r="D224" s="256" t="e">
        <f t="shared" si="7"/>
        <v>#DIV/0!</v>
      </c>
    </row>
    <row r="225" ht="18" customHeight="1" spans="1:4">
      <c r="A225" s="136" t="s">
        <v>371</v>
      </c>
      <c r="B225" s="255">
        <f>SUM(B226:B228)</f>
        <v>0</v>
      </c>
      <c r="C225" s="255">
        <f>SUM(C226:C228)</f>
        <v>805</v>
      </c>
      <c r="D225" s="256">
        <f t="shared" si="7"/>
        <v>0</v>
      </c>
    </row>
    <row r="226" ht="18" customHeight="1" spans="1:4">
      <c r="A226" s="136" t="s">
        <v>372</v>
      </c>
      <c r="B226" s="255"/>
      <c r="C226" s="255"/>
      <c r="D226" s="256" t="e">
        <f t="shared" si="7"/>
        <v>#DIV/0!</v>
      </c>
    </row>
    <row r="227" ht="18" customHeight="1" spans="1:4">
      <c r="A227" s="136" t="s">
        <v>373</v>
      </c>
      <c r="B227" s="255"/>
      <c r="C227" s="255"/>
      <c r="D227" s="256" t="e">
        <f t="shared" si="7"/>
        <v>#DIV/0!</v>
      </c>
    </row>
    <row r="228" ht="18" customHeight="1" spans="1:4">
      <c r="A228" s="136" t="s">
        <v>374</v>
      </c>
      <c r="B228" s="255">
        <v>0</v>
      </c>
      <c r="C228" s="255">
        <v>805</v>
      </c>
      <c r="D228" s="256">
        <f t="shared" si="7"/>
        <v>0</v>
      </c>
    </row>
    <row r="229" ht="18" customHeight="1" spans="1:4">
      <c r="A229" s="136" t="s">
        <v>375</v>
      </c>
      <c r="B229" s="255">
        <f>SUM(B230:B235)</f>
        <v>4425</v>
      </c>
      <c r="C229" s="255">
        <f>SUM(C230:C235)</f>
        <v>3942</v>
      </c>
      <c r="D229" s="256">
        <f t="shared" si="7"/>
        <v>1.123</v>
      </c>
    </row>
    <row r="230" s="17" customFormat="1" ht="18" customHeight="1" spans="1:4">
      <c r="A230" s="136" t="s">
        <v>376</v>
      </c>
      <c r="B230" s="255">
        <v>1013</v>
      </c>
      <c r="C230" s="255">
        <v>908</v>
      </c>
      <c r="D230" s="256">
        <f t="shared" si="7"/>
        <v>1.116</v>
      </c>
    </row>
    <row r="231" ht="18" customHeight="1" spans="1:4">
      <c r="A231" s="136" t="s">
        <v>377</v>
      </c>
      <c r="B231" s="255">
        <v>22</v>
      </c>
      <c r="C231" s="255"/>
      <c r="D231" s="256" t="e">
        <f t="shared" si="7"/>
        <v>#DIV/0!</v>
      </c>
    </row>
    <row r="232" ht="18" customHeight="1" spans="1:4">
      <c r="A232" s="136" t="s">
        <v>378</v>
      </c>
      <c r="B232" s="255">
        <v>654</v>
      </c>
      <c r="C232" s="255">
        <v>700</v>
      </c>
      <c r="D232" s="256">
        <f t="shared" si="7"/>
        <v>0.934</v>
      </c>
    </row>
    <row r="233" ht="18" customHeight="1" spans="1:4">
      <c r="A233" s="136" t="s">
        <v>379</v>
      </c>
      <c r="B233" s="255">
        <v>219</v>
      </c>
      <c r="C233" s="255">
        <v>130</v>
      </c>
      <c r="D233" s="256">
        <f t="shared" si="7"/>
        <v>1.685</v>
      </c>
    </row>
    <row r="234" ht="18" customHeight="1" spans="1:4">
      <c r="A234" s="136" t="s">
        <v>380</v>
      </c>
      <c r="B234" s="255">
        <v>1</v>
      </c>
      <c r="C234" s="255"/>
      <c r="D234" s="256" t="e">
        <f t="shared" si="7"/>
        <v>#DIV/0!</v>
      </c>
    </row>
    <row r="235" ht="18" customHeight="1" spans="1:4">
      <c r="A235" s="136" t="s">
        <v>381</v>
      </c>
      <c r="B235" s="255">
        <v>2516</v>
      </c>
      <c r="C235" s="255">
        <v>2204</v>
      </c>
      <c r="D235" s="256">
        <f t="shared" si="7"/>
        <v>1.142</v>
      </c>
    </row>
    <row r="236" ht="18" customHeight="1" spans="1:4">
      <c r="A236" s="136" t="s">
        <v>382</v>
      </c>
      <c r="B236" s="255">
        <f>SUM(B237:B240)</f>
        <v>518</v>
      </c>
      <c r="C236" s="255">
        <f>SUM(C237:C240)</f>
        <v>520</v>
      </c>
      <c r="D236" s="256">
        <f t="shared" si="7"/>
        <v>0.996</v>
      </c>
    </row>
    <row r="237" ht="18" customHeight="1" spans="1:4">
      <c r="A237" s="136" t="s">
        <v>383</v>
      </c>
      <c r="B237" s="255">
        <v>390</v>
      </c>
      <c r="C237" s="255">
        <v>420</v>
      </c>
      <c r="D237" s="256">
        <f t="shared" si="7"/>
        <v>0.929</v>
      </c>
    </row>
    <row r="238" ht="18" customHeight="1" spans="1:4">
      <c r="A238" s="136" t="s">
        <v>384</v>
      </c>
      <c r="B238" s="255">
        <v>12</v>
      </c>
      <c r="C238" s="255">
        <v>11</v>
      </c>
      <c r="D238" s="256">
        <f t="shared" si="7"/>
        <v>1.091</v>
      </c>
    </row>
    <row r="239" ht="18" customHeight="1" spans="1:4">
      <c r="A239" s="136" t="s">
        <v>385</v>
      </c>
      <c r="B239" s="255">
        <v>20</v>
      </c>
      <c r="C239" s="255">
        <v>23</v>
      </c>
      <c r="D239" s="256">
        <f t="shared" si="7"/>
        <v>0.87</v>
      </c>
    </row>
    <row r="240" ht="18" customHeight="1" spans="1:4">
      <c r="A240" s="136" t="s">
        <v>386</v>
      </c>
      <c r="B240" s="255">
        <v>96</v>
      </c>
      <c r="C240" s="255">
        <v>66</v>
      </c>
      <c r="D240" s="256">
        <f t="shared" si="7"/>
        <v>1.455</v>
      </c>
    </row>
    <row r="241" ht="18" customHeight="1" spans="1:4">
      <c r="A241" s="136" t="s">
        <v>387</v>
      </c>
      <c r="B241" s="255">
        <f>SUM(B242:B245)</f>
        <v>1594</v>
      </c>
      <c r="C241" s="255">
        <f>SUM(C242:C245)</f>
        <v>515</v>
      </c>
      <c r="D241" s="256">
        <f t="shared" si="7"/>
        <v>3.095</v>
      </c>
    </row>
    <row r="242" ht="18" customHeight="1" spans="1:4">
      <c r="A242" s="136" t="s">
        <v>388</v>
      </c>
      <c r="B242" s="255">
        <v>473</v>
      </c>
      <c r="C242" s="255">
        <v>307</v>
      </c>
      <c r="D242" s="256">
        <f t="shared" si="7"/>
        <v>1.541</v>
      </c>
    </row>
    <row r="243" ht="18" customHeight="1" spans="1:4">
      <c r="A243" s="136" t="s">
        <v>389</v>
      </c>
      <c r="B243" s="255">
        <v>921</v>
      </c>
      <c r="C243" s="255">
        <v>9</v>
      </c>
      <c r="D243" s="256">
        <f t="shared" si="7"/>
        <v>102.333</v>
      </c>
    </row>
    <row r="244" ht="18" customHeight="1" spans="1:4">
      <c r="A244" s="136" t="s">
        <v>390</v>
      </c>
      <c r="B244" s="255">
        <v>200</v>
      </c>
      <c r="C244" s="255">
        <v>123</v>
      </c>
      <c r="D244" s="256">
        <f t="shared" si="7"/>
        <v>1.626</v>
      </c>
    </row>
    <row r="245" ht="18" customHeight="1" spans="1:4">
      <c r="A245" s="136" t="s">
        <v>391</v>
      </c>
      <c r="B245" s="255">
        <v>0</v>
      </c>
      <c r="C245" s="255">
        <v>76</v>
      </c>
      <c r="D245" s="256">
        <f t="shared" si="7"/>
        <v>0</v>
      </c>
    </row>
    <row r="246" ht="18" customHeight="1" spans="1:4">
      <c r="A246" s="136" t="s">
        <v>392</v>
      </c>
      <c r="B246" s="255">
        <f>SUM(B247:B251)</f>
        <v>2725</v>
      </c>
      <c r="C246" s="255">
        <f>SUM(C247:C251)</f>
        <v>2727</v>
      </c>
      <c r="D246" s="256">
        <f t="shared" si="7"/>
        <v>0.999</v>
      </c>
    </row>
    <row r="247" ht="18" customHeight="1" spans="1:4">
      <c r="A247" s="136" t="s">
        <v>393</v>
      </c>
      <c r="B247" s="255">
        <v>76</v>
      </c>
      <c r="C247" s="255">
        <v>88</v>
      </c>
      <c r="D247" s="256">
        <f t="shared" si="7"/>
        <v>0.864</v>
      </c>
    </row>
    <row r="248" ht="18" customHeight="1" spans="1:4">
      <c r="A248" s="136" t="s">
        <v>394</v>
      </c>
      <c r="B248" s="255">
        <v>5</v>
      </c>
      <c r="C248" s="255">
        <v>7</v>
      </c>
      <c r="D248" s="256">
        <f t="shared" si="7"/>
        <v>0.714</v>
      </c>
    </row>
    <row r="249" ht="18" customHeight="1" spans="1:4">
      <c r="A249" s="136" t="s">
        <v>395</v>
      </c>
      <c r="B249" s="255">
        <v>0</v>
      </c>
      <c r="C249" s="255">
        <v>1</v>
      </c>
      <c r="D249" s="256">
        <f t="shared" si="7"/>
        <v>0</v>
      </c>
    </row>
    <row r="250" ht="18" customHeight="1" spans="1:4">
      <c r="A250" s="136" t="s">
        <v>396</v>
      </c>
      <c r="B250" s="255">
        <v>2440</v>
      </c>
      <c r="C250" s="255">
        <v>2399</v>
      </c>
      <c r="D250" s="256">
        <f t="shared" si="7"/>
        <v>1.017</v>
      </c>
    </row>
    <row r="251" ht="18" customHeight="1" spans="1:4">
      <c r="A251" s="136" t="s">
        <v>397</v>
      </c>
      <c r="B251" s="255">
        <v>204</v>
      </c>
      <c r="C251" s="255">
        <v>232</v>
      </c>
      <c r="D251" s="256">
        <f t="shared" si="7"/>
        <v>0.879</v>
      </c>
    </row>
    <row r="252" ht="18" customHeight="1" spans="1:4">
      <c r="A252" s="136" t="s">
        <v>398</v>
      </c>
      <c r="B252" s="255">
        <f>SUM(B253)</f>
        <v>31</v>
      </c>
      <c r="C252" s="255">
        <f>SUM(C253)</f>
        <v>49</v>
      </c>
      <c r="D252" s="256">
        <f t="shared" si="7"/>
        <v>0.633</v>
      </c>
    </row>
    <row r="253" ht="18" customHeight="1" spans="1:4">
      <c r="A253" s="136" t="s">
        <v>399</v>
      </c>
      <c r="B253" s="255">
        <v>31</v>
      </c>
      <c r="C253" s="255">
        <v>49</v>
      </c>
      <c r="D253" s="256">
        <f t="shared" si="7"/>
        <v>0.633</v>
      </c>
    </row>
    <row r="254" ht="18" customHeight="1" spans="1:4">
      <c r="A254" s="136" t="s">
        <v>400</v>
      </c>
      <c r="B254" s="255">
        <f>SUM(B255:B256)</f>
        <v>5674</v>
      </c>
      <c r="C254" s="255">
        <f>SUM(C255:C256)</f>
        <v>5471</v>
      </c>
      <c r="D254" s="256">
        <f t="shared" si="7"/>
        <v>1.037</v>
      </c>
    </row>
    <row r="255" ht="18" customHeight="1" spans="1:4">
      <c r="A255" s="136" t="s">
        <v>401</v>
      </c>
      <c r="B255" s="255">
        <v>605</v>
      </c>
      <c r="C255" s="255">
        <v>513</v>
      </c>
      <c r="D255" s="256">
        <f t="shared" si="7"/>
        <v>1.179</v>
      </c>
    </row>
    <row r="256" ht="18" customHeight="1" spans="1:4">
      <c r="A256" s="136" t="s">
        <v>402</v>
      </c>
      <c r="B256" s="255">
        <v>5069</v>
      </c>
      <c r="C256" s="255">
        <v>4958</v>
      </c>
      <c r="D256" s="256">
        <f t="shared" si="7"/>
        <v>1.022</v>
      </c>
    </row>
    <row r="257" ht="18" customHeight="1" spans="1:4">
      <c r="A257" s="136" t="s">
        <v>403</v>
      </c>
      <c r="B257" s="255">
        <f>SUM(B258:B259)</f>
        <v>267</v>
      </c>
      <c r="C257" s="255">
        <f>SUM(C258:C259)</f>
        <v>396</v>
      </c>
      <c r="D257" s="256">
        <f t="shared" si="7"/>
        <v>0.674</v>
      </c>
    </row>
    <row r="258" ht="18" customHeight="1" spans="1:4">
      <c r="A258" s="136" t="s">
        <v>404</v>
      </c>
      <c r="B258" s="255">
        <v>266</v>
      </c>
      <c r="C258" s="255">
        <v>306</v>
      </c>
      <c r="D258" s="256">
        <f t="shared" si="7"/>
        <v>0.869</v>
      </c>
    </row>
    <row r="259" ht="18" customHeight="1" spans="1:4">
      <c r="A259" s="136" t="s">
        <v>405</v>
      </c>
      <c r="B259" s="255">
        <v>1</v>
      </c>
      <c r="C259" s="255">
        <v>90</v>
      </c>
      <c r="D259" s="256">
        <f t="shared" si="7"/>
        <v>0.011</v>
      </c>
    </row>
    <row r="260" ht="18" customHeight="1" spans="1:4">
      <c r="A260" s="136" t="s">
        <v>406</v>
      </c>
      <c r="B260" s="255">
        <f>SUM(B261:B262)</f>
        <v>2162</v>
      </c>
      <c r="C260" s="255">
        <f>SUM(C261:C262)</f>
        <v>2158</v>
      </c>
      <c r="D260" s="256">
        <f t="shared" si="7"/>
        <v>1.002</v>
      </c>
    </row>
    <row r="261" ht="18" customHeight="1" spans="1:4">
      <c r="A261" s="136" t="s">
        <v>407</v>
      </c>
      <c r="B261" s="255">
        <v>23</v>
      </c>
      <c r="C261" s="255">
        <v>31</v>
      </c>
      <c r="D261" s="256">
        <f t="shared" si="7"/>
        <v>0.742</v>
      </c>
    </row>
    <row r="262" ht="18" customHeight="1" spans="1:4">
      <c r="A262" s="136" t="s">
        <v>408</v>
      </c>
      <c r="B262" s="255">
        <v>2139</v>
      </c>
      <c r="C262" s="255">
        <v>2127</v>
      </c>
      <c r="D262" s="256">
        <f t="shared" si="7"/>
        <v>1.006</v>
      </c>
    </row>
    <row r="263" ht="18" customHeight="1" spans="1:4">
      <c r="A263" s="136" t="s">
        <v>409</v>
      </c>
      <c r="B263" s="255">
        <f>SUM(B264)</f>
        <v>62</v>
      </c>
      <c r="C263" s="255">
        <f>SUM(C264)</f>
        <v>65</v>
      </c>
      <c r="D263" s="256">
        <f t="shared" si="7"/>
        <v>0.954</v>
      </c>
    </row>
    <row r="264" ht="18" customHeight="1" spans="1:4">
      <c r="A264" s="136" t="s">
        <v>410</v>
      </c>
      <c r="B264" s="255">
        <v>62</v>
      </c>
      <c r="C264" s="255">
        <v>65</v>
      </c>
      <c r="D264" s="256">
        <f t="shared" si="7"/>
        <v>0.954</v>
      </c>
    </row>
    <row r="265" ht="18" customHeight="1" spans="1:4">
      <c r="A265" s="136" t="s">
        <v>411</v>
      </c>
      <c r="B265" s="255">
        <f>SUM(B266:B267)</f>
        <v>22672</v>
      </c>
      <c r="C265" s="255">
        <f>SUM(C267)</f>
        <v>22267</v>
      </c>
      <c r="D265" s="256">
        <f t="shared" si="7"/>
        <v>1.018</v>
      </c>
    </row>
    <row r="266" ht="18" customHeight="1" spans="1:4">
      <c r="A266" s="136" t="s">
        <v>412</v>
      </c>
      <c r="B266" s="255">
        <v>121</v>
      </c>
      <c r="C266" s="255"/>
      <c r="D266" s="256"/>
    </row>
    <row r="267" ht="18" customHeight="1" spans="1:4">
      <c r="A267" s="136" t="s">
        <v>413</v>
      </c>
      <c r="B267" s="255">
        <v>22551</v>
      </c>
      <c r="C267" s="255">
        <v>22267</v>
      </c>
      <c r="D267" s="256">
        <f>B267/C267</f>
        <v>1.013</v>
      </c>
    </row>
    <row r="268" ht="18" customHeight="1" spans="1:4">
      <c r="A268" s="136" t="s">
        <v>414</v>
      </c>
      <c r="B268" s="255"/>
      <c r="C268" s="255"/>
      <c r="D268" s="256" t="e">
        <f>B268/C268</f>
        <v>#DIV/0!</v>
      </c>
    </row>
    <row r="269" ht="18" customHeight="1" spans="1:4">
      <c r="A269" s="136" t="s">
        <v>415</v>
      </c>
      <c r="B269" s="255"/>
      <c r="C269" s="255"/>
      <c r="D269" s="256" t="e">
        <f>B269/C269</f>
        <v>#DIV/0!</v>
      </c>
    </row>
    <row r="270" ht="18" customHeight="1" spans="1:4">
      <c r="A270" s="136" t="s">
        <v>416</v>
      </c>
      <c r="B270" s="255">
        <f>SUM(B271:B274)</f>
        <v>116</v>
      </c>
      <c r="C270" s="255">
        <f>SUM(C271:C274)</f>
        <v>152</v>
      </c>
      <c r="D270" s="256">
        <f>B270/C270</f>
        <v>0.763</v>
      </c>
    </row>
    <row r="271" ht="18" customHeight="1" spans="1:4">
      <c r="A271" s="136" t="s">
        <v>417</v>
      </c>
      <c r="B271" s="255">
        <v>49</v>
      </c>
      <c r="C271" s="255">
        <v>79</v>
      </c>
      <c r="D271" s="256">
        <f t="shared" ref="D271:D334" si="8">B271/C271</f>
        <v>0.62</v>
      </c>
    </row>
    <row r="272" ht="18" customHeight="1" spans="1:4">
      <c r="A272" s="136" t="s">
        <v>418</v>
      </c>
      <c r="B272" s="255">
        <v>14</v>
      </c>
      <c r="C272" s="255">
        <v>17</v>
      </c>
      <c r="D272" s="256">
        <f t="shared" si="8"/>
        <v>0.824</v>
      </c>
    </row>
    <row r="273" ht="18" customHeight="1" spans="1:4">
      <c r="A273" s="136" t="s">
        <v>419</v>
      </c>
      <c r="B273" s="255">
        <v>50</v>
      </c>
      <c r="C273" s="255">
        <v>50</v>
      </c>
      <c r="D273" s="256">
        <f t="shared" si="8"/>
        <v>1</v>
      </c>
    </row>
    <row r="274" ht="18" customHeight="1" spans="1:4">
      <c r="A274" s="136" t="s">
        <v>420</v>
      </c>
      <c r="B274" s="255">
        <v>3</v>
      </c>
      <c r="C274" s="255">
        <v>6</v>
      </c>
      <c r="D274" s="256">
        <f t="shared" si="8"/>
        <v>0.5</v>
      </c>
    </row>
    <row r="275" ht="18" customHeight="1" spans="1:4">
      <c r="A275" s="136" t="s">
        <v>421</v>
      </c>
      <c r="B275" s="255">
        <f>SUM(B276)</f>
        <v>1507</v>
      </c>
      <c r="C275" s="255">
        <f>SUM(C276)</f>
        <v>2339</v>
      </c>
      <c r="D275" s="256">
        <f t="shared" si="8"/>
        <v>0.644</v>
      </c>
    </row>
    <row r="276" ht="18" customHeight="1" spans="1:4">
      <c r="A276" s="136" t="s">
        <v>422</v>
      </c>
      <c r="B276" s="255">
        <v>1507</v>
      </c>
      <c r="C276" s="255">
        <v>2339</v>
      </c>
      <c r="D276" s="256">
        <f t="shared" si="8"/>
        <v>0.644</v>
      </c>
    </row>
    <row r="277" ht="18" customHeight="1" spans="1:4">
      <c r="A277" s="259" t="s">
        <v>423</v>
      </c>
      <c r="B277" s="260">
        <f>B278+B280+B285+B289+B296+B298+B302+B307+B309+B312+B314+B316</f>
        <v>21591</v>
      </c>
      <c r="C277" s="260">
        <f>C278+C280+C285+C289+C296+C298+C302+C309+C312+C314+C316</f>
        <v>18725</v>
      </c>
      <c r="D277" s="256">
        <f t="shared" si="8"/>
        <v>1.153</v>
      </c>
    </row>
    <row r="278" ht="18" customHeight="1" spans="1:4">
      <c r="A278" s="136" t="s">
        <v>424</v>
      </c>
      <c r="B278" s="255">
        <f>SUM(B279)</f>
        <v>191</v>
      </c>
      <c r="C278" s="255">
        <f>SUM(C279)</f>
        <v>214</v>
      </c>
      <c r="D278" s="256">
        <f t="shared" si="8"/>
        <v>0.893</v>
      </c>
    </row>
    <row r="279" ht="18" customHeight="1" spans="1:4">
      <c r="A279" s="136" t="s">
        <v>425</v>
      </c>
      <c r="B279" s="255">
        <v>191</v>
      </c>
      <c r="C279" s="255">
        <v>214</v>
      </c>
      <c r="D279" s="256">
        <f t="shared" si="8"/>
        <v>0.893</v>
      </c>
    </row>
    <row r="280" ht="18" customHeight="1" spans="1:4">
      <c r="A280" s="136" t="s">
        <v>426</v>
      </c>
      <c r="B280" s="255">
        <f>SUM(B281:B284)</f>
        <v>2803</v>
      </c>
      <c r="C280" s="255">
        <f>SUM(C281:C284)</f>
        <v>2882</v>
      </c>
      <c r="D280" s="256">
        <f t="shared" si="8"/>
        <v>0.973</v>
      </c>
    </row>
    <row r="281" ht="18" customHeight="1" spans="1:4">
      <c r="A281" s="136" t="s">
        <v>427</v>
      </c>
      <c r="B281" s="255">
        <v>1867</v>
      </c>
      <c r="C281" s="255">
        <v>1811</v>
      </c>
      <c r="D281" s="256">
        <f t="shared" si="8"/>
        <v>1.031</v>
      </c>
    </row>
    <row r="282" ht="18" customHeight="1" spans="1:4">
      <c r="A282" s="136" t="s">
        <v>428</v>
      </c>
      <c r="B282" s="255">
        <v>535</v>
      </c>
      <c r="C282" s="255">
        <v>527</v>
      </c>
      <c r="D282" s="256">
        <f t="shared" si="8"/>
        <v>1.015</v>
      </c>
    </row>
    <row r="283" ht="18" customHeight="1" spans="1:4">
      <c r="A283" s="136" t="s">
        <v>429</v>
      </c>
      <c r="B283" s="255">
        <v>261</v>
      </c>
      <c r="C283" s="255">
        <v>254</v>
      </c>
      <c r="D283" s="256">
        <f t="shared" si="8"/>
        <v>1.028</v>
      </c>
    </row>
    <row r="284" ht="18" customHeight="1" spans="1:4">
      <c r="A284" s="136" t="s">
        <v>430</v>
      </c>
      <c r="B284" s="255">
        <v>140</v>
      </c>
      <c r="C284" s="255">
        <v>290</v>
      </c>
      <c r="D284" s="256">
        <f t="shared" si="8"/>
        <v>0.483</v>
      </c>
    </row>
    <row r="285" ht="18" customHeight="1" spans="1:4">
      <c r="A285" s="136" t="s">
        <v>431</v>
      </c>
      <c r="B285" s="255">
        <f>SUM(B286:B288)</f>
        <v>5844</v>
      </c>
      <c r="C285" s="255">
        <f>SUM(C286:C288)</f>
        <v>5568</v>
      </c>
      <c r="D285" s="256">
        <f t="shared" si="8"/>
        <v>1.05</v>
      </c>
    </row>
    <row r="286" ht="18" customHeight="1" spans="1:4">
      <c r="A286" s="136" t="s">
        <v>432</v>
      </c>
      <c r="B286" s="255">
        <v>317</v>
      </c>
      <c r="C286" s="255">
        <v>297</v>
      </c>
      <c r="D286" s="256">
        <f t="shared" si="8"/>
        <v>1.067</v>
      </c>
    </row>
    <row r="287" ht="18" customHeight="1" spans="1:4">
      <c r="A287" s="136" t="s">
        <v>433</v>
      </c>
      <c r="B287" s="255">
        <v>4888</v>
      </c>
      <c r="C287" s="255">
        <v>4737</v>
      </c>
      <c r="D287" s="256">
        <f t="shared" si="8"/>
        <v>1.032</v>
      </c>
    </row>
    <row r="288" ht="18" customHeight="1" spans="1:4">
      <c r="A288" s="136" t="s">
        <v>434</v>
      </c>
      <c r="B288" s="255">
        <v>639</v>
      </c>
      <c r="C288" s="255">
        <v>534</v>
      </c>
      <c r="D288" s="256">
        <f t="shared" si="8"/>
        <v>1.197</v>
      </c>
    </row>
    <row r="289" ht="18" customHeight="1" spans="1:4">
      <c r="A289" s="136" t="s">
        <v>435</v>
      </c>
      <c r="B289" s="255">
        <f>SUM(B290:B295)</f>
        <v>3920</v>
      </c>
      <c r="C289" s="255">
        <f>SUM(C290:C295)</f>
        <v>3770</v>
      </c>
      <c r="D289" s="256">
        <f t="shared" si="8"/>
        <v>1.04</v>
      </c>
    </row>
    <row r="290" ht="18" customHeight="1" spans="1:4">
      <c r="A290" s="136" t="s">
        <v>436</v>
      </c>
      <c r="B290" s="255">
        <v>499</v>
      </c>
      <c r="C290" s="255">
        <v>459</v>
      </c>
      <c r="D290" s="256">
        <f t="shared" si="8"/>
        <v>1.087</v>
      </c>
    </row>
    <row r="291" ht="18" customHeight="1" spans="1:4">
      <c r="A291" s="136" t="s">
        <v>437</v>
      </c>
      <c r="B291" s="255">
        <v>130</v>
      </c>
      <c r="C291" s="255">
        <v>161</v>
      </c>
      <c r="D291" s="256">
        <f t="shared" si="8"/>
        <v>0.807</v>
      </c>
    </row>
    <row r="292" ht="18" customHeight="1" spans="1:4">
      <c r="A292" s="136" t="s">
        <v>438</v>
      </c>
      <c r="B292" s="255">
        <v>574</v>
      </c>
      <c r="C292" s="255">
        <v>568</v>
      </c>
      <c r="D292" s="256">
        <f t="shared" si="8"/>
        <v>1.011</v>
      </c>
    </row>
    <row r="293" ht="18" customHeight="1" spans="1:4">
      <c r="A293" s="136" t="s">
        <v>439</v>
      </c>
      <c r="B293" s="255">
        <v>2700</v>
      </c>
      <c r="C293" s="255">
        <v>2562</v>
      </c>
      <c r="D293" s="256">
        <f t="shared" si="8"/>
        <v>1.054</v>
      </c>
    </row>
    <row r="294" ht="18" customHeight="1" spans="1:4">
      <c r="A294" s="136" t="s">
        <v>440</v>
      </c>
      <c r="B294" s="255">
        <v>5</v>
      </c>
      <c r="C294" s="255">
        <v>5</v>
      </c>
      <c r="D294" s="256">
        <f t="shared" si="8"/>
        <v>1</v>
      </c>
    </row>
    <row r="295" ht="18" customHeight="1" spans="1:4">
      <c r="A295" s="261" t="s">
        <v>441</v>
      </c>
      <c r="B295" s="262">
        <v>12</v>
      </c>
      <c r="C295" s="262">
        <v>15</v>
      </c>
      <c r="D295" s="256">
        <f t="shared" si="8"/>
        <v>0.8</v>
      </c>
    </row>
    <row r="296" ht="18" customHeight="1" spans="1:4">
      <c r="A296" s="136" t="s">
        <v>442</v>
      </c>
      <c r="B296" s="255">
        <f>SUM(B297)</f>
        <v>0</v>
      </c>
      <c r="C296" s="255">
        <f>SUM(C297)</f>
        <v>0</v>
      </c>
      <c r="D296" s="256" t="e">
        <f t="shared" si="8"/>
        <v>#DIV/0!</v>
      </c>
    </row>
    <row r="297" ht="18" customHeight="1" spans="1:4">
      <c r="A297" s="136" t="s">
        <v>443</v>
      </c>
      <c r="B297" s="255">
        <v>0</v>
      </c>
      <c r="C297" s="255"/>
      <c r="D297" s="256" t="e">
        <f t="shared" si="8"/>
        <v>#DIV/0!</v>
      </c>
    </row>
    <row r="298" ht="18" customHeight="1" spans="1:4">
      <c r="A298" s="136" t="s">
        <v>444</v>
      </c>
      <c r="B298" s="255">
        <f>SUM(B299:B301)</f>
        <v>2749</v>
      </c>
      <c r="C298" s="255">
        <f>SUM(C299:C301)</f>
        <v>2673</v>
      </c>
      <c r="D298" s="256">
        <f t="shared" si="8"/>
        <v>1.028</v>
      </c>
    </row>
    <row r="299" ht="18" customHeight="1" spans="1:4">
      <c r="A299" s="136" t="s">
        <v>445</v>
      </c>
      <c r="B299" s="255">
        <v>289</v>
      </c>
      <c r="C299" s="255">
        <v>310</v>
      </c>
      <c r="D299" s="256">
        <f t="shared" si="8"/>
        <v>0.932</v>
      </c>
    </row>
    <row r="300" ht="18" customHeight="1" spans="1:4">
      <c r="A300" s="136" t="s">
        <v>446</v>
      </c>
      <c r="B300" s="255">
        <v>1500</v>
      </c>
      <c r="C300" s="255">
        <v>1443</v>
      </c>
      <c r="D300" s="256">
        <f t="shared" si="8"/>
        <v>1.04</v>
      </c>
    </row>
    <row r="301" ht="18" customHeight="1" spans="1:4">
      <c r="A301" s="136" t="s">
        <v>447</v>
      </c>
      <c r="B301" s="255">
        <v>960</v>
      </c>
      <c r="C301" s="255">
        <v>920</v>
      </c>
      <c r="D301" s="256">
        <f t="shared" si="8"/>
        <v>1.043</v>
      </c>
    </row>
    <row r="302" ht="18" customHeight="1" spans="1:4">
      <c r="A302" s="136" t="s">
        <v>448</v>
      </c>
      <c r="B302" s="255">
        <f>SUM(B303:B306)</f>
        <v>5483</v>
      </c>
      <c r="C302" s="255">
        <f>SUM(C303:C306)</f>
        <v>3287</v>
      </c>
      <c r="D302" s="256">
        <f t="shared" si="8"/>
        <v>1.668</v>
      </c>
    </row>
    <row r="303" ht="18" customHeight="1" spans="1:4">
      <c r="A303" s="136" t="s">
        <v>449</v>
      </c>
      <c r="B303" s="255">
        <v>936</v>
      </c>
      <c r="C303" s="255">
        <v>950</v>
      </c>
      <c r="D303" s="256">
        <f t="shared" si="8"/>
        <v>0.985</v>
      </c>
    </row>
    <row r="304" ht="18" customHeight="1" spans="1:4">
      <c r="A304" s="136" t="s">
        <v>450</v>
      </c>
      <c r="B304" s="255">
        <v>3419</v>
      </c>
      <c r="C304" s="255">
        <v>1519</v>
      </c>
      <c r="D304" s="256">
        <f t="shared" si="8"/>
        <v>2.251</v>
      </c>
    </row>
    <row r="305" ht="18" customHeight="1" spans="1:4">
      <c r="A305" s="136" t="s">
        <v>451</v>
      </c>
      <c r="B305" s="255">
        <v>819</v>
      </c>
      <c r="C305" s="255">
        <v>816</v>
      </c>
      <c r="D305" s="256">
        <f t="shared" si="8"/>
        <v>1.004</v>
      </c>
    </row>
    <row r="306" ht="18" customHeight="1" spans="1:4">
      <c r="A306" s="136" t="s">
        <v>452</v>
      </c>
      <c r="B306" s="255">
        <v>309</v>
      </c>
      <c r="C306" s="255">
        <v>2</v>
      </c>
      <c r="D306" s="256">
        <f t="shared" si="8"/>
        <v>154.5</v>
      </c>
    </row>
    <row r="307" ht="18" customHeight="1" spans="1:4">
      <c r="A307" s="136" t="s">
        <v>453</v>
      </c>
      <c r="B307" s="255">
        <v>330</v>
      </c>
      <c r="C307" s="255"/>
      <c r="D307" s="256"/>
    </row>
    <row r="308" ht="18" customHeight="1" spans="1:4">
      <c r="A308" s="136" t="s">
        <v>454</v>
      </c>
      <c r="B308" s="255">
        <v>330</v>
      </c>
      <c r="C308" s="255"/>
      <c r="D308" s="256"/>
    </row>
    <row r="309" ht="18" customHeight="1" spans="1:4">
      <c r="A309" s="136" t="s">
        <v>455</v>
      </c>
      <c r="B309" s="255">
        <f>SUM(B310)</f>
        <v>41</v>
      </c>
      <c r="C309" s="255">
        <f>SUM(C310)</f>
        <v>38</v>
      </c>
      <c r="D309" s="256">
        <f>B309/C309</f>
        <v>1.079</v>
      </c>
    </row>
    <row r="310" ht="18" customHeight="1" spans="1:4">
      <c r="A310" s="136" t="s">
        <v>456</v>
      </c>
      <c r="B310" s="255">
        <v>41</v>
      </c>
      <c r="C310" s="255">
        <v>38</v>
      </c>
      <c r="D310" s="256">
        <f>B310/C310</f>
        <v>1.079</v>
      </c>
    </row>
    <row r="311" ht="18" customHeight="1" spans="1:4">
      <c r="A311" s="136" t="s">
        <v>457</v>
      </c>
      <c r="B311" s="255">
        <v>0</v>
      </c>
      <c r="C311" s="255"/>
      <c r="D311" s="256"/>
    </row>
    <row r="312" ht="18" customHeight="1" spans="1:4">
      <c r="A312" s="136" t="s">
        <v>458</v>
      </c>
      <c r="B312" s="255">
        <f>SUM(B313)</f>
        <v>0</v>
      </c>
      <c r="C312" s="255">
        <f>SUM(C313)</f>
        <v>1</v>
      </c>
      <c r="D312" s="256">
        <f t="shared" ref="D312:D337" si="9">B312/C312</f>
        <v>0</v>
      </c>
    </row>
    <row r="313" ht="18" customHeight="1" spans="1:4">
      <c r="A313" s="136" t="s">
        <v>459</v>
      </c>
      <c r="B313" s="255">
        <v>0</v>
      </c>
      <c r="C313" s="255">
        <v>1</v>
      </c>
      <c r="D313" s="256">
        <f t="shared" si="9"/>
        <v>0</v>
      </c>
    </row>
    <row r="314" ht="18" customHeight="1" spans="1:4">
      <c r="A314" s="136" t="s">
        <v>460</v>
      </c>
      <c r="B314" s="255">
        <f>SUM(B315)</f>
        <v>35</v>
      </c>
      <c r="C314" s="255">
        <f>SUM(C315)</f>
        <v>75</v>
      </c>
      <c r="D314" s="256">
        <f t="shared" si="9"/>
        <v>0.467</v>
      </c>
    </row>
    <row r="315" ht="18" customHeight="1" spans="1:4">
      <c r="A315" s="136" t="s">
        <v>461</v>
      </c>
      <c r="B315" s="255">
        <v>35</v>
      </c>
      <c r="C315" s="255">
        <v>75</v>
      </c>
      <c r="D315" s="256">
        <f t="shared" si="9"/>
        <v>0.467</v>
      </c>
    </row>
    <row r="316" ht="18" customHeight="1" spans="1:4">
      <c r="A316" s="136" t="s">
        <v>462</v>
      </c>
      <c r="B316" s="255">
        <f>SUM(B317)</f>
        <v>195</v>
      </c>
      <c r="C316" s="255">
        <f>SUM(C317)</f>
        <v>217</v>
      </c>
      <c r="D316" s="256">
        <f t="shared" si="9"/>
        <v>0.899</v>
      </c>
    </row>
    <row r="317" ht="18" customHeight="1" spans="1:4">
      <c r="A317" s="136" t="s">
        <v>463</v>
      </c>
      <c r="B317" s="255">
        <v>195</v>
      </c>
      <c r="C317" s="255">
        <v>217</v>
      </c>
      <c r="D317" s="256">
        <f t="shared" si="9"/>
        <v>0.899</v>
      </c>
    </row>
    <row r="318" ht="18" customHeight="1" spans="1:4">
      <c r="A318" s="259" t="s">
        <v>464</v>
      </c>
      <c r="B318" s="260">
        <f>B319+B322+B324</f>
        <v>0</v>
      </c>
      <c r="C318" s="260">
        <f>C319+C322+C324</f>
        <v>4800</v>
      </c>
      <c r="D318" s="256">
        <f t="shared" si="9"/>
        <v>0</v>
      </c>
    </row>
    <row r="319" ht="18" customHeight="1" spans="1:4">
      <c r="A319" s="136" t="s">
        <v>465</v>
      </c>
      <c r="B319" s="255">
        <v>0</v>
      </c>
      <c r="C319" s="255">
        <f>SUM(C320:C321)</f>
        <v>2800</v>
      </c>
      <c r="D319" s="256">
        <f t="shared" si="9"/>
        <v>0</v>
      </c>
    </row>
    <row r="320" ht="18" customHeight="1" spans="1:4">
      <c r="A320" s="136" t="s">
        <v>466</v>
      </c>
      <c r="B320" s="255">
        <v>0</v>
      </c>
      <c r="C320" s="255">
        <v>2500</v>
      </c>
      <c r="D320" s="256">
        <f t="shared" si="9"/>
        <v>0</v>
      </c>
    </row>
    <row r="321" ht="18" customHeight="1" spans="1:4">
      <c r="A321" s="136" t="s">
        <v>467</v>
      </c>
      <c r="B321" s="255">
        <v>0</v>
      </c>
      <c r="C321" s="255">
        <v>300</v>
      </c>
      <c r="D321" s="256">
        <f t="shared" si="9"/>
        <v>0</v>
      </c>
    </row>
    <row r="322" ht="18" customHeight="1" spans="1:4">
      <c r="A322" s="136" t="s">
        <v>468</v>
      </c>
      <c r="B322" s="255">
        <v>0</v>
      </c>
      <c r="C322" s="255">
        <f>SUM(C323)</f>
        <v>500</v>
      </c>
      <c r="D322" s="256">
        <f t="shared" si="9"/>
        <v>0</v>
      </c>
    </row>
    <row r="323" ht="18" customHeight="1" spans="1:4">
      <c r="A323" s="136" t="s">
        <v>469</v>
      </c>
      <c r="B323" s="255">
        <v>0</v>
      </c>
      <c r="C323" s="255">
        <v>500</v>
      </c>
      <c r="D323" s="256">
        <f t="shared" si="9"/>
        <v>0</v>
      </c>
    </row>
    <row r="324" ht="18" customHeight="1" spans="1:4">
      <c r="A324" s="136" t="s">
        <v>470</v>
      </c>
      <c r="B324" s="255">
        <v>0</v>
      </c>
      <c r="C324" s="255">
        <f>SUM(C325:C326)</f>
        <v>1500</v>
      </c>
      <c r="D324" s="256">
        <f t="shared" si="9"/>
        <v>0</v>
      </c>
    </row>
    <row r="325" ht="18" customHeight="1" spans="1:4">
      <c r="A325" s="136" t="s">
        <v>471</v>
      </c>
      <c r="B325" s="255">
        <v>0</v>
      </c>
      <c r="C325" s="255">
        <v>0</v>
      </c>
      <c r="D325" s="256" t="e">
        <f t="shared" si="9"/>
        <v>#DIV/0!</v>
      </c>
    </row>
    <row r="326" ht="18" customHeight="1" spans="1:4">
      <c r="A326" s="136" t="s">
        <v>472</v>
      </c>
      <c r="B326" s="255">
        <v>0</v>
      </c>
      <c r="C326" s="255">
        <v>1500</v>
      </c>
      <c r="D326" s="256">
        <f t="shared" si="9"/>
        <v>0</v>
      </c>
    </row>
    <row r="327" ht="18" customHeight="1" spans="1:4">
      <c r="A327" s="259" t="s">
        <v>473</v>
      </c>
      <c r="B327" s="260">
        <f>B328+B335+B337+B339+B341</f>
        <v>2601</v>
      </c>
      <c r="C327" s="260">
        <f>C328+C335+C337+C339+C341</f>
        <v>4292</v>
      </c>
      <c r="D327" s="256">
        <f t="shared" si="9"/>
        <v>0.606</v>
      </c>
    </row>
    <row r="328" ht="18" customHeight="1" spans="1:4">
      <c r="A328" s="136" t="s">
        <v>474</v>
      </c>
      <c r="B328" s="255">
        <f>SUM(B329:B334)</f>
        <v>2214</v>
      </c>
      <c r="C328" s="255">
        <f>SUM(C329:C334)</f>
        <v>1863</v>
      </c>
      <c r="D328" s="256">
        <f t="shared" si="9"/>
        <v>1.188</v>
      </c>
    </row>
    <row r="329" ht="18" customHeight="1" spans="1:4">
      <c r="A329" s="136" t="s">
        <v>475</v>
      </c>
      <c r="B329" s="255">
        <v>115</v>
      </c>
      <c r="C329" s="255">
        <v>141</v>
      </c>
      <c r="D329" s="256">
        <f t="shared" si="9"/>
        <v>0.816</v>
      </c>
    </row>
    <row r="330" ht="18" customHeight="1" spans="1:4">
      <c r="A330" s="136" t="s">
        <v>476</v>
      </c>
      <c r="B330" s="255">
        <v>574</v>
      </c>
      <c r="C330" s="255">
        <v>402</v>
      </c>
      <c r="D330" s="256">
        <f t="shared" si="9"/>
        <v>1.428</v>
      </c>
    </row>
    <row r="331" ht="18" customHeight="1" spans="1:4">
      <c r="A331" s="136" t="s">
        <v>477</v>
      </c>
      <c r="B331" s="255"/>
      <c r="C331" s="255"/>
      <c r="D331" s="256" t="e">
        <f t="shared" si="9"/>
        <v>#DIV/0!</v>
      </c>
    </row>
    <row r="332" ht="18" customHeight="1" spans="1:4">
      <c r="A332" s="136" t="s">
        <v>478</v>
      </c>
      <c r="B332" s="255"/>
      <c r="C332" s="255"/>
      <c r="D332" s="256" t="e">
        <f t="shared" si="9"/>
        <v>#DIV/0!</v>
      </c>
    </row>
    <row r="333" ht="18" customHeight="1" spans="1:4">
      <c r="A333" s="136" t="s">
        <v>479</v>
      </c>
      <c r="B333" s="255">
        <v>0</v>
      </c>
      <c r="C333" s="255">
        <v>1</v>
      </c>
      <c r="D333" s="256">
        <f t="shared" si="9"/>
        <v>0</v>
      </c>
    </row>
    <row r="334" ht="18" customHeight="1" spans="1:4">
      <c r="A334" s="136" t="s">
        <v>480</v>
      </c>
      <c r="B334" s="255">
        <v>1525</v>
      </c>
      <c r="C334" s="255">
        <v>1319</v>
      </c>
      <c r="D334" s="256">
        <f t="shared" si="9"/>
        <v>1.156</v>
      </c>
    </row>
    <row r="335" ht="18" customHeight="1" spans="1:4">
      <c r="A335" s="136" t="s">
        <v>481</v>
      </c>
      <c r="B335" s="255">
        <f t="shared" ref="B335:B339" si="10">SUM(B336)</f>
        <v>0</v>
      </c>
      <c r="C335" s="255">
        <f>SUM(C336)</f>
        <v>950</v>
      </c>
      <c r="D335" s="256">
        <f t="shared" si="9"/>
        <v>0</v>
      </c>
    </row>
    <row r="336" ht="18" customHeight="1" spans="1:4">
      <c r="A336" s="136" t="s">
        <v>482</v>
      </c>
      <c r="B336" s="255">
        <v>0</v>
      </c>
      <c r="C336" s="255">
        <v>950</v>
      </c>
      <c r="D336" s="256">
        <f t="shared" si="9"/>
        <v>0</v>
      </c>
    </row>
    <row r="337" ht="18" customHeight="1" spans="1:4">
      <c r="A337" s="136" t="s">
        <v>483</v>
      </c>
      <c r="B337" s="255">
        <f t="shared" si="10"/>
        <v>0</v>
      </c>
      <c r="C337" s="255">
        <f>SUM(C338)</f>
        <v>800</v>
      </c>
      <c r="D337" s="256">
        <f t="shared" si="9"/>
        <v>0</v>
      </c>
    </row>
    <row r="338" ht="18" customHeight="1" spans="1:4">
      <c r="A338" s="136" t="s">
        <v>484</v>
      </c>
      <c r="B338" s="255">
        <v>0</v>
      </c>
      <c r="C338" s="255">
        <v>800</v>
      </c>
      <c r="D338" s="256">
        <f t="shared" ref="D338:D401" si="11">B338/C338</f>
        <v>0</v>
      </c>
    </row>
    <row r="339" ht="18" customHeight="1" spans="1:4">
      <c r="A339" s="136" t="s">
        <v>485</v>
      </c>
      <c r="B339" s="255">
        <f t="shared" si="10"/>
        <v>387</v>
      </c>
      <c r="C339" s="255">
        <f>SUM(C340)</f>
        <v>679</v>
      </c>
      <c r="D339" s="256">
        <f t="shared" si="11"/>
        <v>0.57</v>
      </c>
    </row>
    <row r="340" ht="18" customHeight="1" spans="1:4">
      <c r="A340" s="136" t="s">
        <v>486</v>
      </c>
      <c r="B340" s="255">
        <v>387</v>
      </c>
      <c r="C340" s="255">
        <v>679</v>
      </c>
      <c r="D340" s="256">
        <f t="shared" si="11"/>
        <v>0.57</v>
      </c>
    </row>
    <row r="341" ht="18" customHeight="1" spans="1:4">
      <c r="A341" s="136" t="s">
        <v>487</v>
      </c>
      <c r="B341" s="255">
        <f>SUM(B342)</f>
        <v>0</v>
      </c>
      <c r="C341" s="255">
        <f>SUM(C342)</f>
        <v>0</v>
      </c>
      <c r="D341" s="256" t="e">
        <f t="shared" si="11"/>
        <v>#DIV/0!</v>
      </c>
    </row>
    <row r="342" ht="18" customHeight="1" spans="1:4">
      <c r="A342" s="136" t="s">
        <v>488</v>
      </c>
      <c r="B342" s="255">
        <v>0</v>
      </c>
      <c r="C342" s="255"/>
      <c r="D342" s="256" t="e">
        <f t="shared" si="11"/>
        <v>#DIV/0!</v>
      </c>
    </row>
    <row r="343" ht="18" customHeight="1" spans="1:4">
      <c r="A343" s="259" t="s">
        <v>489</v>
      </c>
      <c r="B343" s="260">
        <f>B344+B359+B370+B377+B380+B386+B388</f>
        <v>20830</v>
      </c>
      <c r="C343" s="260">
        <f>C344+C359+C370+C377+C380+C386+C388</f>
        <v>25145</v>
      </c>
      <c r="D343" s="256">
        <f t="shared" si="11"/>
        <v>0.828</v>
      </c>
    </row>
    <row r="344" ht="18" customHeight="1" spans="1:4">
      <c r="A344" s="136" t="s">
        <v>490</v>
      </c>
      <c r="B344" s="255">
        <f>SUM(B345:B358)</f>
        <v>3157</v>
      </c>
      <c r="C344" s="255">
        <f>SUM(C345:C358)</f>
        <v>9520</v>
      </c>
      <c r="D344" s="256">
        <f t="shared" si="11"/>
        <v>0.332</v>
      </c>
    </row>
    <row r="345" ht="18" customHeight="1" spans="1:4">
      <c r="A345" s="136" t="s">
        <v>491</v>
      </c>
      <c r="B345" s="255">
        <v>463</v>
      </c>
      <c r="C345" s="255">
        <v>506</v>
      </c>
      <c r="D345" s="256">
        <f t="shared" si="11"/>
        <v>0.915</v>
      </c>
    </row>
    <row r="346" ht="18" customHeight="1" spans="1:4">
      <c r="A346" s="136" t="s">
        <v>492</v>
      </c>
      <c r="B346" s="255">
        <v>2499</v>
      </c>
      <c r="C346" s="255">
        <v>2296</v>
      </c>
      <c r="D346" s="256">
        <f t="shared" si="11"/>
        <v>1.088</v>
      </c>
    </row>
    <row r="347" ht="18" customHeight="1" spans="1:4">
      <c r="A347" s="136" t="s">
        <v>493</v>
      </c>
      <c r="B347" s="255">
        <v>0</v>
      </c>
      <c r="C347" s="255">
        <v>6</v>
      </c>
      <c r="D347" s="256">
        <f t="shared" si="11"/>
        <v>0</v>
      </c>
    </row>
    <row r="348" ht="18" customHeight="1" spans="1:4">
      <c r="A348" s="136" t="s">
        <v>494</v>
      </c>
      <c r="B348" s="255">
        <v>27</v>
      </c>
      <c r="C348" s="255">
        <v>25</v>
      </c>
      <c r="D348" s="256">
        <f t="shared" si="11"/>
        <v>1.08</v>
      </c>
    </row>
    <row r="349" ht="18" customHeight="1" spans="1:4">
      <c r="A349" s="136" t="s">
        <v>495</v>
      </c>
      <c r="B349" s="255">
        <v>0</v>
      </c>
      <c r="C349" s="255">
        <v>8</v>
      </c>
      <c r="D349" s="256">
        <f t="shared" si="11"/>
        <v>0</v>
      </c>
    </row>
    <row r="350" ht="18" customHeight="1" spans="1:4">
      <c r="A350" s="136" t="s">
        <v>496</v>
      </c>
      <c r="B350" s="255">
        <v>0</v>
      </c>
      <c r="C350" s="255">
        <v>7</v>
      </c>
      <c r="D350" s="256">
        <f t="shared" si="11"/>
        <v>0</v>
      </c>
    </row>
    <row r="351" ht="18" customHeight="1" spans="1:4">
      <c r="A351" s="136" t="s">
        <v>497</v>
      </c>
      <c r="B351" s="255">
        <v>0</v>
      </c>
      <c r="C351" s="255"/>
      <c r="D351" s="256" t="e">
        <f t="shared" si="11"/>
        <v>#DIV/0!</v>
      </c>
    </row>
    <row r="352" ht="18" customHeight="1" spans="1:4">
      <c r="A352" s="136" t="s">
        <v>498</v>
      </c>
      <c r="B352" s="255">
        <v>10</v>
      </c>
      <c r="C352" s="255">
        <v>10</v>
      </c>
      <c r="D352" s="256">
        <f t="shared" si="11"/>
        <v>1</v>
      </c>
    </row>
    <row r="353" ht="18" customHeight="1" spans="1:4">
      <c r="A353" s="136" t="s">
        <v>499</v>
      </c>
      <c r="B353" s="255">
        <v>0</v>
      </c>
      <c r="C353" s="255">
        <v>1060</v>
      </c>
      <c r="D353" s="256">
        <f t="shared" si="11"/>
        <v>0</v>
      </c>
    </row>
    <row r="354" ht="18" customHeight="1" spans="1:4">
      <c r="A354" s="136" t="s">
        <v>500</v>
      </c>
      <c r="B354" s="255">
        <v>0</v>
      </c>
      <c r="C354" s="255"/>
      <c r="D354" s="256" t="e">
        <f t="shared" si="11"/>
        <v>#DIV/0!</v>
      </c>
    </row>
    <row r="355" ht="18" customHeight="1" spans="1:4">
      <c r="A355" s="136" t="s">
        <v>501</v>
      </c>
      <c r="B355" s="255">
        <v>0</v>
      </c>
      <c r="C355" s="255">
        <v>400</v>
      </c>
      <c r="D355" s="256">
        <f t="shared" si="11"/>
        <v>0</v>
      </c>
    </row>
    <row r="356" ht="18" customHeight="1" spans="1:4">
      <c r="A356" s="136" t="s">
        <v>502</v>
      </c>
      <c r="B356" s="255">
        <v>0</v>
      </c>
      <c r="C356" s="255"/>
      <c r="D356" s="256" t="e">
        <f t="shared" si="11"/>
        <v>#DIV/0!</v>
      </c>
    </row>
    <row r="357" ht="18" customHeight="1" spans="1:4">
      <c r="A357" s="136" t="s">
        <v>503</v>
      </c>
      <c r="B357" s="255">
        <v>0</v>
      </c>
      <c r="C357" s="255">
        <v>20</v>
      </c>
      <c r="D357" s="256">
        <f t="shared" si="11"/>
        <v>0</v>
      </c>
    </row>
    <row r="358" ht="18" customHeight="1" spans="1:4">
      <c r="A358" s="136" t="s">
        <v>504</v>
      </c>
      <c r="B358" s="255">
        <v>158</v>
      </c>
      <c r="C358" s="255">
        <v>5182</v>
      </c>
      <c r="D358" s="256">
        <f t="shared" si="11"/>
        <v>0.03</v>
      </c>
    </row>
    <row r="359" ht="18" customHeight="1" spans="1:4">
      <c r="A359" s="136" t="s">
        <v>505</v>
      </c>
      <c r="B359" s="255">
        <f>SUM(B360:B369)</f>
        <v>3849</v>
      </c>
      <c r="C359" s="255">
        <f>SUM(C360:C369)</f>
        <v>4363</v>
      </c>
      <c r="D359" s="256">
        <f t="shared" si="11"/>
        <v>0.882</v>
      </c>
    </row>
    <row r="360" ht="18" customHeight="1" spans="1:4">
      <c r="A360" s="136" t="s">
        <v>506</v>
      </c>
      <c r="B360" s="255">
        <v>187</v>
      </c>
      <c r="C360" s="255">
        <v>216</v>
      </c>
      <c r="D360" s="256">
        <f t="shared" si="11"/>
        <v>0.866</v>
      </c>
    </row>
    <row r="361" ht="18" customHeight="1" spans="1:4">
      <c r="A361" s="136" t="s">
        <v>507</v>
      </c>
      <c r="B361" s="255">
        <v>0</v>
      </c>
      <c r="C361" s="255"/>
      <c r="D361" s="256" t="e">
        <f t="shared" si="11"/>
        <v>#DIV/0!</v>
      </c>
    </row>
    <row r="362" ht="18" customHeight="1" spans="1:4">
      <c r="A362" s="136" t="s">
        <v>508</v>
      </c>
      <c r="B362" s="255">
        <v>1613</v>
      </c>
      <c r="C362" s="255">
        <v>1684</v>
      </c>
      <c r="D362" s="256">
        <f t="shared" si="11"/>
        <v>0.958</v>
      </c>
    </row>
    <row r="363" ht="18" customHeight="1" spans="1:4">
      <c r="A363" s="136" t="s">
        <v>509</v>
      </c>
      <c r="B363" s="255">
        <v>0</v>
      </c>
      <c r="C363" s="255">
        <v>103</v>
      </c>
      <c r="D363" s="256">
        <f t="shared" si="11"/>
        <v>0</v>
      </c>
    </row>
    <row r="364" ht="18" customHeight="1" spans="1:4">
      <c r="A364" s="136" t="s">
        <v>510</v>
      </c>
      <c r="B364" s="255">
        <v>0</v>
      </c>
      <c r="C364" s="255"/>
      <c r="D364" s="256" t="e">
        <f t="shared" si="11"/>
        <v>#DIV/0!</v>
      </c>
    </row>
    <row r="365" ht="18" customHeight="1" spans="1:4">
      <c r="A365" s="136" t="s">
        <v>511</v>
      </c>
      <c r="B365" s="255">
        <v>0</v>
      </c>
      <c r="C365" s="255">
        <v>1865</v>
      </c>
      <c r="D365" s="256">
        <f t="shared" si="11"/>
        <v>0</v>
      </c>
    </row>
    <row r="366" ht="18" customHeight="1" spans="1:4">
      <c r="A366" s="136" t="s">
        <v>512</v>
      </c>
      <c r="B366" s="255">
        <v>0</v>
      </c>
      <c r="C366" s="255"/>
      <c r="D366" s="256" t="e">
        <f t="shared" si="11"/>
        <v>#DIV/0!</v>
      </c>
    </row>
    <row r="367" ht="18" customHeight="1" spans="1:4">
      <c r="A367" s="136" t="s">
        <v>513</v>
      </c>
      <c r="B367" s="255">
        <v>0</v>
      </c>
      <c r="C367" s="255">
        <v>100</v>
      </c>
      <c r="D367" s="256">
        <f t="shared" si="11"/>
        <v>0</v>
      </c>
    </row>
    <row r="368" ht="18" customHeight="1" spans="1:4">
      <c r="A368" s="136" t="s">
        <v>514</v>
      </c>
      <c r="B368" s="255">
        <v>0</v>
      </c>
      <c r="C368" s="255"/>
      <c r="D368" s="256" t="e">
        <f t="shared" si="11"/>
        <v>#DIV/0!</v>
      </c>
    </row>
    <row r="369" ht="18" customHeight="1" spans="1:4">
      <c r="A369" s="136" t="s">
        <v>515</v>
      </c>
      <c r="B369" s="255">
        <v>2049</v>
      </c>
      <c r="C369" s="255">
        <v>395</v>
      </c>
      <c r="D369" s="256">
        <f t="shared" si="11"/>
        <v>5.187</v>
      </c>
    </row>
    <row r="370" ht="18" customHeight="1" spans="1:4">
      <c r="A370" s="136" t="s">
        <v>516</v>
      </c>
      <c r="B370" s="255">
        <f>SUM(B371:B376)</f>
        <v>1129</v>
      </c>
      <c r="C370" s="255">
        <f>SUM(C371:C376)</f>
        <v>1428</v>
      </c>
      <c r="D370" s="256">
        <f t="shared" si="11"/>
        <v>0.791</v>
      </c>
    </row>
    <row r="371" ht="18" customHeight="1" spans="1:4">
      <c r="A371" s="136" t="s">
        <v>517</v>
      </c>
      <c r="B371" s="255">
        <v>228</v>
      </c>
      <c r="C371" s="255">
        <v>287</v>
      </c>
      <c r="D371" s="256">
        <f t="shared" si="11"/>
        <v>0.794</v>
      </c>
    </row>
    <row r="372" ht="18" customHeight="1" spans="1:4">
      <c r="A372" s="136" t="s">
        <v>518</v>
      </c>
      <c r="B372" s="255">
        <v>0</v>
      </c>
      <c r="C372" s="255">
        <v>120</v>
      </c>
      <c r="D372" s="256">
        <f t="shared" si="11"/>
        <v>0</v>
      </c>
    </row>
    <row r="373" ht="18" customHeight="1" spans="1:4">
      <c r="A373" s="136" t="s">
        <v>519</v>
      </c>
      <c r="B373" s="255">
        <v>0</v>
      </c>
      <c r="C373" s="255"/>
      <c r="D373" s="256" t="e">
        <f t="shared" si="11"/>
        <v>#DIV/0!</v>
      </c>
    </row>
    <row r="374" ht="18" customHeight="1" spans="1:4">
      <c r="A374" s="136" t="s">
        <v>520</v>
      </c>
      <c r="B374" s="255">
        <v>0</v>
      </c>
      <c r="C374" s="255"/>
      <c r="D374" s="256" t="e">
        <f t="shared" si="11"/>
        <v>#DIV/0!</v>
      </c>
    </row>
    <row r="375" ht="18" customHeight="1" spans="1:4">
      <c r="A375" s="136" t="s">
        <v>521</v>
      </c>
      <c r="B375" s="255">
        <v>300</v>
      </c>
      <c r="C375" s="255">
        <v>500</v>
      </c>
      <c r="D375" s="256">
        <f t="shared" si="11"/>
        <v>0.6</v>
      </c>
    </row>
    <row r="376" ht="18" customHeight="1" spans="1:4">
      <c r="A376" s="136" t="s">
        <v>522</v>
      </c>
      <c r="B376" s="255">
        <v>601</v>
      </c>
      <c r="C376" s="255">
        <v>521</v>
      </c>
      <c r="D376" s="256">
        <f t="shared" si="11"/>
        <v>1.154</v>
      </c>
    </row>
    <row r="377" ht="18" customHeight="1" spans="1:4">
      <c r="A377" s="136" t="s">
        <v>523</v>
      </c>
      <c r="B377" s="255">
        <f>SUM(B378:B379)</f>
        <v>331</v>
      </c>
      <c r="C377" s="255">
        <f>SUM(C378:C379)</f>
        <v>3166</v>
      </c>
      <c r="D377" s="256">
        <f t="shared" si="11"/>
        <v>0.105</v>
      </c>
    </row>
    <row r="378" ht="18" customHeight="1" spans="1:4">
      <c r="A378" s="136" t="s">
        <v>524</v>
      </c>
      <c r="B378" s="255">
        <v>0</v>
      </c>
      <c r="C378" s="255"/>
      <c r="D378" s="256" t="e">
        <f t="shared" si="11"/>
        <v>#DIV/0!</v>
      </c>
    </row>
    <row r="379" ht="18" customHeight="1" spans="1:4">
      <c r="A379" s="136" t="s">
        <v>525</v>
      </c>
      <c r="B379" s="255">
        <v>331</v>
      </c>
      <c r="C379" s="255">
        <v>3166</v>
      </c>
      <c r="D379" s="256">
        <f t="shared" si="11"/>
        <v>0.105</v>
      </c>
    </row>
    <row r="380" ht="18" customHeight="1" spans="1:4">
      <c r="A380" s="136" t="s">
        <v>526</v>
      </c>
      <c r="B380" s="255">
        <f>SUM(B381:B385)</f>
        <v>12364</v>
      </c>
      <c r="C380" s="255">
        <f>SUM(C381:C385)</f>
        <v>6628</v>
      </c>
      <c r="D380" s="256">
        <f t="shared" si="11"/>
        <v>1.865</v>
      </c>
    </row>
    <row r="381" ht="18" customHeight="1" spans="1:4">
      <c r="A381" s="136" t="s">
        <v>527</v>
      </c>
      <c r="B381" s="255">
        <v>392</v>
      </c>
      <c r="C381" s="255">
        <v>1000</v>
      </c>
      <c r="D381" s="256">
        <f t="shared" si="11"/>
        <v>0.392</v>
      </c>
    </row>
    <row r="382" ht="18" customHeight="1" spans="1:4">
      <c r="A382" s="136" t="s">
        <v>528</v>
      </c>
      <c r="B382" s="255">
        <v>4472</v>
      </c>
      <c r="C382" s="255">
        <v>4628</v>
      </c>
      <c r="D382" s="256">
        <f t="shared" si="11"/>
        <v>0.966</v>
      </c>
    </row>
    <row r="383" ht="18" customHeight="1" spans="1:4">
      <c r="A383" s="136" t="s">
        <v>529</v>
      </c>
      <c r="B383" s="255">
        <v>0</v>
      </c>
      <c r="C383" s="255"/>
      <c r="D383" s="256" t="e">
        <f t="shared" si="11"/>
        <v>#DIV/0!</v>
      </c>
    </row>
    <row r="384" ht="18" customHeight="1" spans="1:4">
      <c r="A384" s="136" t="s">
        <v>530</v>
      </c>
      <c r="B384" s="255">
        <v>7500</v>
      </c>
      <c r="C384" s="255"/>
      <c r="D384" s="256" t="e">
        <f t="shared" si="11"/>
        <v>#DIV/0!</v>
      </c>
    </row>
    <row r="385" ht="18" customHeight="1" spans="1:4">
      <c r="A385" s="136" t="s">
        <v>531</v>
      </c>
      <c r="B385" s="255">
        <v>0</v>
      </c>
      <c r="C385" s="255">
        <v>1000</v>
      </c>
      <c r="D385" s="256">
        <f t="shared" si="11"/>
        <v>0</v>
      </c>
    </row>
    <row r="386" ht="18" customHeight="1" spans="1:4">
      <c r="A386" s="136" t="s">
        <v>532</v>
      </c>
      <c r="B386" s="255">
        <f>SUM(B387)</f>
        <v>0</v>
      </c>
      <c r="C386" s="255">
        <f>SUM(C387)</f>
        <v>0</v>
      </c>
      <c r="D386" s="256" t="e">
        <f t="shared" si="11"/>
        <v>#DIV/0!</v>
      </c>
    </row>
    <row r="387" ht="18" customHeight="1" spans="1:4">
      <c r="A387" s="136" t="s">
        <v>533</v>
      </c>
      <c r="B387" s="255">
        <v>0</v>
      </c>
      <c r="C387" s="255"/>
      <c r="D387" s="256" t="e">
        <f t="shared" si="11"/>
        <v>#DIV/0!</v>
      </c>
    </row>
    <row r="388" ht="18" customHeight="1" spans="1:4">
      <c r="A388" s="136" t="s">
        <v>534</v>
      </c>
      <c r="B388" s="255">
        <f>SUM(B389)</f>
        <v>0</v>
      </c>
      <c r="C388" s="255">
        <f>SUM(C389)</f>
        <v>40</v>
      </c>
      <c r="D388" s="256">
        <f t="shared" si="11"/>
        <v>0</v>
      </c>
    </row>
    <row r="389" ht="18" customHeight="1" spans="1:4">
      <c r="A389" s="136" t="s">
        <v>535</v>
      </c>
      <c r="B389" s="255">
        <v>0</v>
      </c>
      <c r="C389" s="255">
        <v>40</v>
      </c>
      <c r="D389" s="256">
        <f t="shared" si="11"/>
        <v>0</v>
      </c>
    </row>
    <row r="390" ht="18" customHeight="1" spans="1:4">
      <c r="A390" s="259" t="s">
        <v>536</v>
      </c>
      <c r="B390" s="260">
        <f>B391+B397+B399</f>
        <v>596</v>
      </c>
      <c r="C390" s="260">
        <f>C391+C397+C399</f>
        <v>3984</v>
      </c>
      <c r="D390" s="256">
        <f t="shared" si="11"/>
        <v>0.15</v>
      </c>
    </row>
    <row r="391" ht="18" customHeight="1" spans="1:4">
      <c r="A391" s="136" t="s">
        <v>537</v>
      </c>
      <c r="B391" s="255">
        <f>SUM(B392:B396)</f>
        <v>342</v>
      </c>
      <c r="C391" s="255">
        <f>SUM(C392:C396)</f>
        <v>3734</v>
      </c>
      <c r="D391" s="256">
        <f t="shared" si="11"/>
        <v>0.092</v>
      </c>
    </row>
    <row r="392" ht="18" customHeight="1" spans="1:4">
      <c r="A392" s="136" t="s">
        <v>538</v>
      </c>
      <c r="B392" s="255">
        <v>303</v>
      </c>
      <c r="C392" s="255">
        <v>345</v>
      </c>
      <c r="D392" s="256">
        <f t="shared" si="11"/>
        <v>0.878</v>
      </c>
    </row>
    <row r="393" ht="18" customHeight="1" spans="1:4">
      <c r="A393" s="136" t="s">
        <v>539</v>
      </c>
      <c r="B393" s="255">
        <v>0</v>
      </c>
      <c r="C393" s="255"/>
      <c r="D393" s="256" t="e">
        <f t="shared" si="11"/>
        <v>#DIV/0!</v>
      </c>
    </row>
    <row r="394" ht="18" customHeight="1" spans="1:4">
      <c r="A394" s="136" t="s">
        <v>540</v>
      </c>
      <c r="B394" s="255">
        <v>0</v>
      </c>
      <c r="C394" s="255">
        <v>1850</v>
      </c>
      <c r="D394" s="256">
        <f t="shared" si="11"/>
        <v>0</v>
      </c>
    </row>
    <row r="395" ht="18" customHeight="1" spans="1:4">
      <c r="A395" s="136" t="s">
        <v>541</v>
      </c>
      <c r="B395" s="255">
        <v>39</v>
      </c>
      <c r="C395" s="255">
        <v>39</v>
      </c>
      <c r="D395" s="256">
        <f t="shared" si="11"/>
        <v>1</v>
      </c>
    </row>
    <row r="396" ht="18" customHeight="1" spans="1:4">
      <c r="A396" s="136" t="s">
        <v>542</v>
      </c>
      <c r="B396" s="255">
        <v>0</v>
      </c>
      <c r="C396" s="255">
        <v>1500</v>
      </c>
      <c r="D396" s="256">
        <f t="shared" si="11"/>
        <v>0</v>
      </c>
    </row>
    <row r="397" ht="18" customHeight="1" spans="1:4">
      <c r="A397" s="136" t="s">
        <v>543</v>
      </c>
      <c r="B397" s="255">
        <v>0</v>
      </c>
      <c r="C397" s="255"/>
      <c r="D397" s="256" t="e">
        <f t="shared" si="11"/>
        <v>#DIV/0!</v>
      </c>
    </row>
    <row r="398" ht="18" customHeight="1" spans="1:4">
      <c r="A398" s="136" t="s">
        <v>544</v>
      </c>
      <c r="B398" s="255">
        <v>0</v>
      </c>
      <c r="C398" s="255"/>
      <c r="D398" s="256" t="e">
        <f t="shared" si="11"/>
        <v>#DIV/0!</v>
      </c>
    </row>
    <row r="399" ht="18" customHeight="1" spans="1:4">
      <c r="A399" s="136" t="s">
        <v>545</v>
      </c>
      <c r="B399" s="255">
        <f>SUM(B400:B401)</f>
        <v>254</v>
      </c>
      <c r="C399" s="255">
        <f>SUM(C400:C401)</f>
        <v>250</v>
      </c>
      <c r="D399" s="256">
        <f t="shared" si="11"/>
        <v>1.016</v>
      </c>
    </row>
    <row r="400" ht="18" customHeight="1" spans="1:4">
      <c r="A400" s="136" t="s">
        <v>546</v>
      </c>
      <c r="B400" s="255">
        <v>0</v>
      </c>
      <c r="C400" s="255"/>
      <c r="D400" s="256" t="e">
        <f t="shared" si="11"/>
        <v>#DIV/0!</v>
      </c>
    </row>
    <row r="401" ht="18" customHeight="1" spans="1:4">
      <c r="A401" s="136" t="s">
        <v>547</v>
      </c>
      <c r="B401" s="255">
        <v>254</v>
      </c>
      <c r="C401" s="255">
        <v>250</v>
      </c>
      <c r="D401" s="256">
        <f t="shared" si="11"/>
        <v>1.016</v>
      </c>
    </row>
    <row r="402" ht="18" customHeight="1" spans="1:4">
      <c r="A402" s="259" t="s">
        <v>548</v>
      </c>
      <c r="B402" s="260">
        <f>SUM(B403)</f>
        <v>167</v>
      </c>
      <c r="C402" s="260">
        <v>126</v>
      </c>
      <c r="D402" s="256">
        <f>B402/C402</f>
        <v>1.325</v>
      </c>
    </row>
    <row r="403" ht="18" customHeight="1" spans="1:4">
      <c r="A403" s="136" t="s">
        <v>549</v>
      </c>
      <c r="B403" s="255">
        <f>SUM(B404)</f>
        <v>167</v>
      </c>
      <c r="C403" s="255">
        <v>126</v>
      </c>
      <c r="D403" s="256">
        <f t="shared" ref="D403:D466" si="12">B403/C403</f>
        <v>1.325</v>
      </c>
    </row>
    <row r="404" ht="18" customHeight="1" spans="1:4">
      <c r="A404" s="136" t="s">
        <v>550</v>
      </c>
      <c r="B404" s="255">
        <v>167</v>
      </c>
      <c r="C404" s="255">
        <v>126</v>
      </c>
      <c r="D404" s="256">
        <f t="shared" si="12"/>
        <v>1.325</v>
      </c>
    </row>
    <row r="405" ht="18" customHeight="1" spans="1:4">
      <c r="A405" s="259" t="s">
        <v>551</v>
      </c>
      <c r="B405" s="260">
        <f>B406+B409</f>
        <v>264</v>
      </c>
      <c r="C405" s="260">
        <f>C406+C409</f>
        <v>1271</v>
      </c>
      <c r="D405" s="256">
        <f t="shared" si="12"/>
        <v>0.208</v>
      </c>
    </row>
    <row r="406" ht="18" customHeight="1" spans="1:4">
      <c r="A406" s="136" t="s">
        <v>552</v>
      </c>
      <c r="B406" s="255">
        <f>SUM(B407:B408)</f>
        <v>177</v>
      </c>
      <c r="C406" s="255">
        <f>SUM(C407:C408)</f>
        <v>584</v>
      </c>
      <c r="D406" s="256">
        <f t="shared" si="12"/>
        <v>0.303</v>
      </c>
    </row>
    <row r="407" ht="18" customHeight="1" spans="1:4">
      <c r="A407" s="136" t="s">
        <v>553</v>
      </c>
      <c r="B407" s="255">
        <v>177</v>
      </c>
      <c r="C407" s="255">
        <v>169</v>
      </c>
      <c r="D407" s="256">
        <f t="shared" si="12"/>
        <v>1.047</v>
      </c>
    </row>
    <row r="408" ht="18" customHeight="1" spans="1:4">
      <c r="A408" s="136" t="s">
        <v>554</v>
      </c>
      <c r="B408" s="255">
        <v>0</v>
      </c>
      <c r="C408" s="255">
        <v>415</v>
      </c>
      <c r="D408" s="256">
        <f t="shared" si="12"/>
        <v>0</v>
      </c>
    </row>
    <row r="409" ht="18" customHeight="1" spans="1:4">
      <c r="A409" s="136" t="s">
        <v>555</v>
      </c>
      <c r="B409" s="255">
        <f>SUM(B410:B411)</f>
        <v>87</v>
      </c>
      <c r="C409" s="255">
        <f>SUM(C410:C411)</f>
        <v>687</v>
      </c>
      <c r="D409" s="256">
        <f t="shared" si="12"/>
        <v>0.127</v>
      </c>
    </row>
    <row r="410" ht="18" customHeight="1" spans="1:4">
      <c r="A410" s="136" t="s">
        <v>556</v>
      </c>
      <c r="B410" s="255">
        <v>87</v>
      </c>
      <c r="C410" s="255">
        <v>600</v>
      </c>
      <c r="D410" s="256">
        <f t="shared" si="12"/>
        <v>0.145</v>
      </c>
    </row>
    <row r="411" ht="18" customHeight="1" spans="1:4">
      <c r="A411" s="136" t="s">
        <v>557</v>
      </c>
      <c r="B411" s="255">
        <v>0</v>
      </c>
      <c r="C411" s="255">
        <v>87</v>
      </c>
      <c r="D411" s="256">
        <f t="shared" si="12"/>
        <v>0</v>
      </c>
    </row>
    <row r="412" ht="18" customHeight="1" spans="1:4">
      <c r="A412" s="259" t="s">
        <v>558</v>
      </c>
      <c r="B412" s="260">
        <f>B413+B419+B423</f>
        <v>1402</v>
      </c>
      <c r="C412" s="260">
        <f>C413+C419+C423</f>
        <v>1757</v>
      </c>
      <c r="D412" s="256">
        <f t="shared" si="12"/>
        <v>0.798</v>
      </c>
    </row>
    <row r="413" ht="18" customHeight="1" spans="1:4">
      <c r="A413" s="136" t="s">
        <v>559</v>
      </c>
      <c r="B413" s="255">
        <f>SUM(B414:B418)</f>
        <v>1292</v>
      </c>
      <c r="C413" s="255">
        <f>SUM(C414:C418)</f>
        <v>1594</v>
      </c>
      <c r="D413" s="256">
        <f t="shared" si="12"/>
        <v>0.811</v>
      </c>
    </row>
    <row r="414" ht="18" customHeight="1" spans="1:4">
      <c r="A414" s="136" t="s">
        <v>560</v>
      </c>
      <c r="B414" s="255">
        <v>127</v>
      </c>
      <c r="C414" s="255">
        <v>246</v>
      </c>
      <c r="D414" s="256">
        <f t="shared" si="12"/>
        <v>0.516</v>
      </c>
    </row>
    <row r="415" ht="18" customHeight="1" spans="1:4">
      <c r="A415" s="136" t="s">
        <v>561</v>
      </c>
      <c r="B415" s="255">
        <v>0</v>
      </c>
      <c r="C415" s="255">
        <v>100</v>
      </c>
      <c r="D415" s="256">
        <f t="shared" si="12"/>
        <v>0</v>
      </c>
    </row>
    <row r="416" ht="18" customHeight="1" spans="1:4">
      <c r="A416" s="136" t="s">
        <v>562</v>
      </c>
      <c r="B416" s="255">
        <v>0</v>
      </c>
      <c r="C416" s="255"/>
      <c r="D416" s="256" t="e">
        <f t="shared" si="12"/>
        <v>#DIV/0!</v>
      </c>
    </row>
    <row r="417" ht="18" customHeight="1" spans="1:4">
      <c r="A417" s="136" t="s">
        <v>563</v>
      </c>
      <c r="B417" s="255">
        <v>1165</v>
      </c>
      <c r="C417" s="255">
        <v>1213</v>
      </c>
      <c r="D417" s="256">
        <f t="shared" si="12"/>
        <v>0.96</v>
      </c>
    </row>
    <row r="418" ht="18" customHeight="1" spans="1:4">
      <c r="A418" s="136" t="s">
        <v>564</v>
      </c>
      <c r="B418" s="255">
        <v>0</v>
      </c>
      <c r="C418" s="255">
        <v>35</v>
      </c>
      <c r="D418" s="256">
        <f t="shared" si="12"/>
        <v>0</v>
      </c>
    </row>
    <row r="419" ht="18" customHeight="1" spans="1:4">
      <c r="A419" s="136" t="s">
        <v>565</v>
      </c>
      <c r="B419" s="255">
        <f>SUM(B420:B422)</f>
        <v>110</v>
      </c>
      <c r="C419" s="255">
        <f>SUM(C420:C422)</f>
        <v>163</v>
      </c>
      <c r="D419" s="256">
        <f t="shared" si="12"/>
        <v>0.675</v>
      </c>
    </row>
    <row r="420" ht="18" customHeight="1" spans="1:4">
      <c r="A420" s="136" t="s">
        <v>566</v>
      </c>
      <c r="B420" s="255">
        <v>46</v>
      </c>
      <c r="C420" s="255">
        <v>110</v>
      </c>
      <c r="D420" s="256">
        <f t="shared" si="12"/>
        <v>0.418</v>
      </c>
    </row>
    <row r="421" ht="18" customHeight="1" spans="1:4">
      <c r="A421" s="136" t="s">
        <v>567</v>
      </c>
      <c r="B421" s="255">
        <v>14</v>
      </c>
      <c r="C421" s="255">
        <v>13</v>
      </c>
      <c r="D421" s="256">
        <f t="shared" si="12"/>
        <v>1.077</v>
      </c>
    </row>
    <row r="422" ht="18" customHeight="1" spans="1:4">
      <c r="A422" s="136" t="s">
        <v>568</v>
      </c>
      <c r="B422" s="255">
        <v>50</v>
      </c>
      <c r="C422" s="255">
        <v>40</v>
      </c>
      <c r="D422" s="256">
        <f t="shared" si="12"/>
        <v>1.25</v>
      </c>
    </row>
    <row r="423" ht="18" customHeight="1" spans="1:4">
      <c r="A423" s="136" t="s">
        <v>569</v>
      </c>
      <c r="B423" s="255"/>
      <c r="C423" s="255"/>
      <c r="D423" s="256" t="e">
        <f t="shared" si="12"/>
        <v>#DIV/0!</v>
      </c>
    </row>
    <row r="424" ht="18" customHeight="1" spans="1:4">
      <c r="A424" s="136" t="s">
        <v>570</v>
      </c>
      <c r="B424" s="255"/>
      <c r="C424" s="255"/>
      <c r="D424" s="256" t="e">
        <f t="shared" si="12"/>
        <v>#DIV/0!</v>
      </c>
    </row>
    <row r="425" ht="18" customHeight="1" spans="1:4">
      <c r="A425" s="259" t="s">
        <v>571</v>
      </c>
      <c r="B425" s="260">
        <f>B426+B432</f>
        <v>11835</v>
      </c>
      <c r="C425" s="260">
        <f>C426+C432</f>
        <v>8947</v>
      </c>
      <c r="D425" s="256">
        <f t="shared" si="12"/>
        <v>1.323</v>
      </c>
    </row>
    <row r="426" ht="18" customHeight="1" spans="1:4">
      <c r="A426" s="136" t="s">
        <v>572</v>
      </c>
      <c r="B426" s="255">
        <f>SUM(B427:B431)</f>
        <v>50</v>
      </c>
      <c r="C426" s="255">
        <f>SUM(C427:C431)</f>
        <v>1570</v>
      </c>
      <c r="D426" s="256">
        <f t="shared" si="12"/>
        <v>0.032</v>
      </c>
    </row>
    <row r="427" ht="18" customHeight="1" spans="1:4">
      <c r="A427" s="136" t="s">
        <v>573</v>
      </c>
      <c r="B427" s="255">
        <v>0</v>
      </c>
      <c r="C427" s="255">
        <v>10</v>
      </c>
      <c r="D427" s="256">
        <f t="shared" si="12"/>
        <v>0</v>
      </c>
    </row>
    <row r="428" ht="18" customHeight="1" spans="1:4">
      <c r="A428" s="136" t="s">
        <v>574</v>
      </c>
      <c r="B428" s="255">
        <v>0</v>
      </c>
      <c r="C428" s="255">
        <v>800</v>
      </c>
      <c r="D428" s="256">
        <f t="shared" si="12"/>
        <v>0</v>
      </c>
    </row>
    <row r="429" ht="18" customHeight="1" spans="1:4">
      <c r="A429" s="136" t="s">
        <v>575</v>
      </c>
      <c r="B429" s="255">
        <v>0</v>
      </c>
      <c r="C429" s="255">
        <v>700</v>
      </c>
      <c r="D429" s="256">
        <f t="shared" si="12"/>
        <v>0</v>
      </c>
    </row>
    <row r="430" ht="18" customHeight="1" spans="1:4">
      <c r="A430" s="136" t="s">
        <v>576</v>
      </c>
      <c r="B430" s="255">
        <v>0</v>
      </c>
      <c r="C430" s="255"/>
      <c r="D430" s="256" t="e">
        <f t="shared" si="12"/>
        <v>#DIV/0!</v>
      </c>
    </row>
    <row r="431" ht="18" customHeight="1" spans="1:4">
      <c r="A431" s="136" t="s">
        <v>577</v>
      </c>
      <c r="B431" s="255">
        <v>50</v>
      </c>
      <c r="C431" s="255">
        <v>60</v>
      </c>
      <c r="D431" s="256">
        <f t="shared" si="12"/>
        <v>0.833</v>
      </c>
    </row>
    <row r="432" ht="18" customHeight="1" spans="1:4">
      <c r="A432" s="136" t="s">
        <v>578</v>
      </c>
      <c r="B432" s="255">
        <f>SUM(B433:B434)</f>
        <v>11785</v>
      </c>
      <c r="C432" s="255">
        <f>SUM(C433:C434)</f>
        <v>7377</v>
      </c>
      <c r="D432" s="256">
        <f t="shared" si="12"/>
        <v>1.598</v>
      </c>
    </row>
    <row r="433" ht="18" customHeight="1" spans="1:4">
      <c r="A433" s="263" t="s">
        <v>579</v>
      </c>
      <c r="B433" s="264">
        <v>9042</v>
      </c>
      <c r="C433" s="264">
        <v>4709</v>
      </c>
      <c r="D433" s="256">
        <f t="shared" si="12"/>
        <v>1.92</v>
      </c>
    </row>
    <row r="434" ht="18" customHeight="1" spans="1:4">
      <c r="A434" s="263" t="s">
        <v>580</v>
      </c>
      <c r="B434" s="264">
        <v>2743</v>
      </c>
      <c r="C434" s="264">
        <v>2668</v>
      </c>
      <c r="D434" s="256">
        <f t="shared" si="12"/>
        <v>1.028</v>
      </c>
    </row>
    <row r="435" ht="18" customHeight="1" spans="1:4">
      <c r="A435" s="259" t="s">
        <v>581</v>
      </c>
      <c r="B435" s="260">
        <f>SUM(B436+B439)</f>
        <v>203</v>
      </c>
      <c r="C435" s="260">
        <f>SUM(C436+C439)</f>
        <v>163</v>
      </c>
      <c r="D435" s="256">
        <f t="shared" si="12"/>
        <v>1.245</v>
      </c>
    </row>
    <row r="436" ht="18" customHeight="1" spans="1:4">
      <c r="A436" s="136" t="s">
        <v>582</v>
      </c>
      <c r="B436" s="255">
        <f>SUM(B437:B438)</f>
        <v>203</v>
      </c>
      <c r="C436" s="255">
        <f>SUM(C437:C438)</f>
        <v>163</v>
      </c>
      <c r="D436" s="256">
        <f t="shared" si="12"/>
        <v>1.245</v>
      </c>
    </row>
    <row r="437" ht="18" customHeight="1" spans="1:4">
      <c r="A437" s="136" t="s">
        <v>583</v>
      </c>
      <c r="B437" s="255">
        <v>200</v>
      </c>
      <c r="C437" s="255">
        <v>160</v>
      </c>
      <c r="D437" s="256">
        <f t="shared" si="12"/>
        <v>1.25</v>
      </c>
    </row>
    <row r="438" ht="18" customHeight="1" spans="1:4">
      <c r="A438" s="136" t="s">
        <v>584</v>
      </c>
      <c r="B438" s="255">
        <v>3</v>
      </c>
      <c r="C438" s="255">
        <v>3</v>
      </c>
      <c r="D438" s="256">
        <f t="shared" si="12"/>
        <v>1</v>
      </c>
    </row>
    <row r="439" ht="18" customHeight="1" spans="1:4">
      <c r="A439" s="136" t="s">
        <v>585</v>
      </c>
      <c r="B439" s="255">
        <f>SUM(B440)</f>
        <v>0</v>
      </c>
      <c r="C439" s="255">
        <f>SUM(C440)</f>
        <v>0</v>
      </c>
      <c r="D439" s="256" t="e">
        <f t="shared" si="12"/>
        <v>#DIV/0!</v>
      </c>
    </row>
    <row r="440" ht="18" customHeight="1" spans="1:4">
      <c r="A440" s="136" t="s">
        <v>586</v>
      </c>
      <c r="B440" s="255">
        <v>0</v>
      </c>
      <c r="C440" s="255"/>
      <c r="D440" s="256" t="e">
        <f t="shared" si="12"/>
        <v>#DIV/0!</v>
      </c>
    </row>
    <row r="441" ht="18" customHeight="1" spans="1:4">
      <c r="A441" s="259" t="s">
        <v>587</v>
      </c>
      <c r="B441" s="260">
        <f>B442+B448+B451+B457+B459</f>
        <v>2058</v>
      </c>
      <c r="C441" s="260">
        <f>C442+C448+C451+C457+C459</f>
        <v>3406</v>
      </c>
      <c r="D441" s="256">
        <f t="shared" si="12"/>
        <v>0.604</v>
      </c>
    </row>
    <row r="442" ht="18" customHeight="1" spans="1:4">
      <c r="A442" s="136" t="s">
        <v>588</v>
      </c>
      <c r="B442" s="255">
        <f>SUM(B443:B447)</f>
        <v>669</v>
      </c>
      <c r="C442" s="255">
        <f>SUM(C443:C447)</f>
        <v>630</v>
      </c>
      <c r="D442" s="256">
        <f t="shared" si="12"/>
        <v>1.062</v>
      </c>
    </row>
    <row r="443" ht="18" customHeight="1" spans="1:4">
      <c r="A443" s="136" t="s">
        <v>589</v>
      </c>
      <c r="B443" s="255">
        <v>228</v>
      </c>
      <c r="C443" s="255">
        <v>204</v>
      </c>
      <c r="D443" s="256">
        <f t="shared" si="12"/>
        <v>1.118</v>
      </c>
    </row>
    <row r="444" ht="18" customHeight="1" spans="1:4">
      <c r="A444" s="136" t="s">
        <v>590</v>
      </c>
      <c r="B444" s="255">
        <v>216</v>
      </c>
      <c r="C444" s="255">
        <v>216</v>
      </c>
      <c r="D444" s="256">
        <f t="shared" si="12"/>
        <v>1</v>
      </c>
    </row>
    <row r="445" ht="18" customHeight="1" spans="1:4">
      <c r="A445" s="136" t="s">
        <v>591</v>
      </c>
      <c r="B445" s="255">
        <v>0</v>
      </c>
      <c r="C445" s="255"/>
      <c r="D445" s="256" t="e">
        <f t="shared" si="12"/>
        <v>#DIV/0!</v>
      </c>
    </row>
    <row r="446" ht="18" customHeight="1" spans="1:4">
      <c r="A446" s="136" t="s">
        <v>592</v>
      </c>
      <c r="B446" s="255">
        <v>225</v>
      </c>
      <c r="C446" s="255">
        <v>210</v>
      </c>
      <c r="D446" s="256">
        <f t="shared" si="12"/>
        <v>1.071</v>
      </c>
    </row>
    <row r="447" ht="18" customHeight="1" spans="1:4">
      <c r="A447" s="136" t="s">
        <v>593</v>
      </c>
      <c r="B447" s="255">
        <v>0</v>
      </c>
      <c r="C447" s="255"/>
      <c r="D447" s="256" t="e">
        <f t="shared" si="12"/>
        <v>#DIV/0!</v>
      </c>
    </row>
    <row r="448" ht="18" customHeight="1" spans="1:4">
      <c r="A448" s="136" t="s">
        <v>594</v>
      </c>
      <c r="B448" s="255">
        <f>SUM(B449:B450)</f>
        <v>1341</v>
      </c>
      <c r="C448" s="255">
        <f>SUM(C449:C450)</f>
        <v>1358</v>
      </c>
      <c r="D448" s="256">
        <f t="shared" si="12"/>
        <v>0.987</v>
      </c>
    </row>
    <row r="449" ht="18" customHeight="1" spans="1:4">
      <c r="A449" s="136" t="s">
        <v>595</v>
      </c>
      <c r="B449" s="255">
        <v>1341</v>
      </c>
      <c r="C449" s="255">
        <v>1358</v>
      </c>
      <c r="D449" s="256">
        <f t="shared" si="12"/>
        <v>0.987</v>
      </c>
    </row>
    <row r="450" ht="18" customHeight="1" spans="1:4">
      <c r="A450" s="136" t="s">
        <v>596</v>
      </c>
      <c r="B450" s="255">
        <v>0</v>
      </c>
      <c r="C450" s="255"/>
      <c r="D450" s="256" t="e">
        <f t="shared" si="12"/>
        <v>#DIV/0!</v>
      </c>
    </row>
    <row r="451" ht="18" customHeight="1" spans="1:4">
      <c r="A451" s="136" t="s">
        <v>597</v>
      </c>
      <c r="B451" s="255">
        <f>SUM(B452:B456)</f>
        <v>48</v>
      </c>
      <c r="C451" s="255">
        <f>SUM(C452:C456)</f>
        <v>35</v>
      </c>
      <c r="D451" s="256">
        <f t="shared" si="12"/>
        <v>1.371</v>
      </c>
    </row>
    <row r="452" ht="18" customHeight="1" spans="1:4">
      <c r="A452" s="136" t="s">
        <v>598</v>
      </c>
      <c r="B452" s="255">
        <v>16</v>
      </c>
      <c r="C452" s="255">
        <v>19</v>
      </c>
      <c r="D452" s="256">
        <f t="shared" si="12"/>
        <v>0.842</v>
      </c>
    </row>
    <row r="453" ht="18" customHeight="1" spans="1:4">
      <c r="A453" s="136" t="s">
        <v>599</v>
      </c>
      <c r="B453" s="255">
        <v>0</v>
      </c>
      <c r="C453" s="255">
        <v>2</v>
      </c>
      <c r="D453" s="256">
        <f t="shared" si="12"/>
        <v>0</v>
      </c>
    </row>
    <row r="454" ht="18" customHeight="1" spans="1:4">
      <c r="A454" s="136" t="s">
        <v>600</v>
      </c>
      <c r="B454" s="255">
        <v>16</v>
      </c>
      <c r="C454" s="255"/>
      <c r="D454" s="256" t="e">
        <f t="shared" si="12"/>
        <v>#DIV/0!</v>
      </c>
    </row>
    <row r="455" ht="18" customHeight="1" spans="1:4">
      <c r="A455" s="136" t="s">
        <v>601</v>
      </c>
      <c r="B455" s="255">
        <v>0</v>
      </c>
      <c r="C455" s="255">
        <v>14</v>
      </c>
      <c r="D455" s="256">
        <f t="shared" si="12"/>
        <v>0</v>
      </c>
    </row>
    <row r="456" ht="18" customHeight="1" spans="1:4">
      <c r="A456" s="136" t="s">
        <v>602</v>
      </c>
      <c r="B456" s="255">
        <v>16</v>
      </c>
      <c r="C456" s="255"/>
      <c r="D456" s="256" t="e">
        <f t="shared" si="12"/>
        <v>#DIV/0!</v>
      </c>
    </row>
    <row r="457" ht="18" customHeight="1" spans="1:4">
      <c r="A457" s="136" t="s">
        <v>603</v>
      </c>
      <c r="B457" s="255">
        <f>SUM(B458)</f>
        <v>0</v>
      </c>
      <c r="C457" s="255">
        <f>SUM(C458)</f>
        <v>475</v>
      </c>
      <c r="D457" s="256">
        <f t="shared" si="12"/>
        <v>0</v>
      </c>
    </row>
    <row r="458" ht="18" customHeight="1" spans="1:4">
      <c r="A458" s="136" t="s">
        <v>604</v>
      </c>
      <c r="B458" s="255">
        <v>0</v>
      </c>
      <c r="C458" s="255">
        <v>475</v>
      </c>
      <c r="D458" s="256">
        <f t="shared" si="12"/>
        <v>0</v>
      </c>
    </row>
    <row r="459" ht="18" customHeight="1" spans="1:4">
      <c r="A459" s="136" t="s">
        <v>605</v>
      </c>
      <c r="B459" s="255">
        <f>SUM(B460:B461)</f>
        <v>0</v>
      </c>
      <c r="C459" s="255">
        <f>SUM(C460:C461)</f>
        <v>908</v>
      </c>
      <c r="D459" s="256">
        <f t="shared" si="12"/>
        <v>0</v>
      </c>
    </row>
    <row r="460" ht="18" customHeight="1" spans="1:4">
      <c r="A460" s="136" t="s">
        <v>606</v>
      </c>
      <c r="B460" s="255">
        <v>0</v>
      </c>
      <c r="C460" s="255">
        <v>883</v>
      </c>
      <c r="D460" s="256">
        <f t="shared" si="12"/>
        <v>0</v>
      </c>
    </row>
    <row r="461" ht="18" customHeight="1" spans="1:4">
      <c r="A461" s="136" t="s">
        <v>607</v>
      </c>
      <c r="B461" s="255">
        <v>0</v>
      </c>
      <c r="C461" s="255">
        <v>25</v>
      </c>
      <c r="D461" s="256">
        <f t="shared" si="12"/>
        <v>0</v>
      </c>
    </row>
    <row r="462" ht="18" customHeight="1" spans="1:4">
      <c r="A462" s="259" t="s">
        <v>608</v>
      </c>
      <c r="B462" s="255">
        <f>SUM(B463)</f>
        <v>3000</v>
      </c>
      <c r="C462" s="255">
        <f>SUM(C463)</f>
        <v>3000</v>
      </c>
      <c r="D462" s="256">
        <f t="shared" si="12"/>
        <v>1</v>
      </c>
    </row>
    <row r="463" ht="18" customHeight="1" spans="1:4">
      <c r="A463" s="136" t="s">
        <v>609</v>
      </c>
      <c r="B463" s="255">
        <v>3000</v>
      </c>
      <c r="C463" s="255">
        <v>3000</v>
      </c>
      <c r="D463" s="256">
        <f t="shared" si="12"/>
        <v>1</v>
      </c>
    </row>
    <row r="464" ht="18" customHeight="1" spans="1:4">
      <c r="A464" s="136" t="s">
        <v>610</v>
      </c>
      <c r="B464" s="255">
        <v>3000</v>
      </c>
      <c r="C464" s="255">
        <v>3000</v>
      </c>
      <c r="D464" s="256">
        <f t="shared" si="12"/>
        <v>1</v>
      </c>
    </row>
    <row r="465" ht="18" customHeight="1" spans="1:4">
      <c r="A465" s="259" t="s">
        <v>611</v>
      </c>
      <c r="B465" s="260">
        <f>SUM(B466)</f>
        <v>76761</v>
      </c>
      <c r="C465" s="260">
        <f>SUM(C466)</f>
        <v>42203</v>
      </c>
      <c r="D465" s="256">
        <f t="shared" si="12"/>
        <v>1.819</v>
      </c>
    </row>
    <row r="466" ht="18" customHeight="1" spans="1:4">
      <c r="A466" s="136" t="s">
        <v>612</v>
      </c>
      <c r="B466" s="255">
        <f>SUM(B467)</f>
        <v>76761</v>
      </c>
      <c r="C466" s="255">
        <v>42203</v>
      </c>
      <c r="D466" s="256">
        <f t="shared" si="12"/>
        <v>1.819</v>
      </c>
    </row>
    <row r="467" ht="18" customHeight="1" spans="1:4">
      <c r="A467" s="136" t="s">
        <v>613</v>
      </c>
      <c r="B467" s="255">
        <v>76761</v>
      </c>
      <c r="C467" s="255">
        <v>42203</v>
      </c>
      <c r="D467" s="256">
        <f t="shared" ref="D467:D488" si="13">B467/C467</f>
        <v>1.819</v>
      </c>
    </row>
    <row r="468" ht="18" customHeight="1" spans="1:4">
      <c r="A468" s="259" t="s">
        <v>614</v>
      </c>
      <c r="B468" s="260">
        <f>SUM(B469)</f>
        <v>10059</v>
      </c>
      <c r="C468" s="260">
        <f>SUM(C469)</f>
        <v>10002</v>
      </c>
      <c r="D468" s="256">
        <f t="shared" si="13"/>
        <v>1.006</v>
      </c>
    </row>
    <row r="469" ht="18" customHeight="1" spans="1:4">
      <c r="A469" s="136" t="s">
        <v>615</v>
      </c>
      <c r="B469" s="255">
        <f>SUM(B470:B471)</f>
        <v>10059</v>
      </c>
      <c r="C469" s="255">
        <f>SUM(C470:C471)</f>
        <v>10002</v>
      </c>
      <c r="D469" s="256">
        <f t="shared" si="13"/>
        <v>1.006</v>
      </c>
    </row>
    <row r="470" ht="18" customHeight="1" spans="1:4">
      <c r="A470" s="136" t="s">
        <v>616</v>
      </c>
      <c r="B470" s="255">
        <v>0</v>
      </c>
      <c r="C470" s="255">
        <v>2</v>
      </c>
      <c r="D470" s="256">
        <f t="shared" si="13"/>
        <v>0</v>
      </c>
    </row>
    <row r="471" ht="18" customHeight="1" spans="1:4">
      <c r="A471" s="136" t="s">
        <v>617</v>
      </c>
      <c r="B471" s="255">
        <v>10059</v>
      </c>
      <c r="C471" s="255">
        <v>10000</v>
      </c>
      <c r="D471" s="256">
        <f t="shared" si="13"/>
        <v>1.006</v>
      </c>
    </row>
    <row r="472" ht="18" customHeight="1" spans="1:4">
      <c r="A472" s="265" t="s">
        <v>130</v>
      </c>
      <c r="B472" s="266">
        <f>B468+B465+B462+B441+B435+B425+B412+B405+B402+B390+B343+B327+B318+B277+B203+B181+B170+B146+B118+B109+B5</f>
        <v>325258</v>
      </c>
      <c r="C472" s="266">
        <f>C468+C465+C462+C441+C435+C425+C412+C405+C402+C390+C343+C327+C318+C277+C203+C181+C170+C146+C118+C109+C5</f>
        <v>310215</v>
      </c>
      <c r="D472" s="256">
        <f t="shared" si="13"/>
        <v>1.048</v>
      </c>
    </row>
    <row r="473" ht="18" customHeight="1" spans="1:4">
      <c r="A473" s="267" t="s">
        <v>131</v>
      </c>
      <c r="B473" s="268">
        <v>1000</v>
      </c>
      <c r="C473" s="268">
        <v>1000</v>
      </c>
      <c r="D473" s="256">
        <f t="shared" si="13"/>
        <v>1</v>
      </c>
    </row>
    <row r="474" ht="18" customHeight="1" spans="1:4">
      <c r="A474" s="267" t="s">
        <v>132</v>
      </c>
      <c r="B474" s="268"/>
      <c r="C474" s="268"/>
      <c r="D474" s="256" t="e">
        <f t="shared" si="13"/>
        <v>#DIV/0!</v>
      </c>
    </row>
    <row r="475" ht="18" customHeight="1" spans="1:4">
      <c r="A475" s="269" t="s">
        <v>133</v>
      </c>
      <c r="B475" s="270"/>
      <c r="C475" s="270"/>
      <c r="D475" s="256" t="e">
        <f t="shared" si="13"/>
        <v>#DIV/0!</v>
      </c>
    </row>
    <row r="476" ht="18" customHeight="1" spans="1:4">
      <c r="A476" s="269" t="s">
        <v>618</v>
      </c>
      <c r="B476" s="270"/>
      <c r="C476" s="270"/>
      <c r="D476" s="256" t="e">
        <f t="shared" si="13"/>
        <v>#DIV/0!</v>
      </c>
    </row>
    <row r="477" ht="18" customHeight="1" spans="1:4">
      <c r="A477" s="271" t="s">
        <v>619</v>
      </c>
      <c r="B477" s="270"/>
      <c r="C477" s="270"/>
      <c r="D477" s="256" t="e">
        <f t="shared" si="13"/>
        <v>#DIV/0!</v>
      </c>
    </row>
    <row r="478" ht="18" customHeight="1" spans="1:4">
      <c r="A478" s="271" t="s">
        <v>620</v>
      </c>
      <c r="B478" s="270"/>
      <c r="C478" s="270"/>
      <c r="D478" s="256" t="e">
        <f t="shared" si="13"/>
        <v>#DIV/0!</v>
      </c>
    </row>
    <row r="479" ht="18" customHeight="1" spans="1:4">
      <c r="A479" s="269" t="s">
        <v>137</v>
      </c>
      <c r="B479" s="270">
        <v>5648</v>
      </c>
      <c r="C479" s="270">
        <v>5105</v>
      </c>
      <c r="D479" s="256">
        <f t="shared" si="13"/>
        <v>1.106</v>
      </c>
    </row>
    <row r="480" ht="18" customHeight="1" spans="1:4">
      <c r="A480" s="272" t="s">
        <v>138</v>
      </c>
      <c r="B480" s="273"/>
      <c r="C480" s="273"/>
      <c r="D480" s="256" t="e">
        <f t="shared" si="13"/>
        <v>#DIV/0!</v>
      </c>
    </row>
    <row r="481" ht="18" customHeight="1" spans="1:4">
      <c r="A481" s="271" t="s">
        <v>139</v>
      </c>
      <c r="B481" s="270"/>
      <c r="C481" s="270"/>
      <c r="D481" s="256" t="e">
        <f t="shared" si="13"/>
        <v>#DIV/0!</v>
      </c>
    </row>
    <row r="482" ht="18" customHeight="1" spans="1:4">
      <c r="A482" s="269" t="s">
        <v>140</v>
      </c>
      <c r="B482" s="270"/>
      <c r="C482" s="270"/>
      <c r="D482" s="256" t="e">
        <f t="shared" si="13"/>
        <v>#DIV/0!</v>
      </c>
    </row>
    <row r="483" ht="18" customHeight="1" spans="1:4">
      <c r="A483" s="274" t="s">
        <v>141</v>
      </c>
      <c r="B483" s="270"/>
      <c r="C483" s="270"/>
      <c r="D483" s="256" t="e">
        <f t="shared" si="13"/>
        <v>#DIV/0!</v>
      </c>
    </row>
    <row r="484" ht="18" customHeight="1" spans="1:4">
      <c r="A484" s="274" t="s">
        <v>142</v>
      </c>
      <c r="B484" s="270"/>
      <c r="C484" s="270"/>
      <c r="D484" s="256" t="e">
        <f t="shared" si="13"/>
        <v>#DIV/0!</v>
      </c>
    </row>
    <row r="485" ht="18" customHeight="1" spans="1:4">
      <c r="A485" s="274" t="s">
        <v>143</v>
      </c>
      <c r="B485" s="270"/>
      <c r="C485" s="270"/>
      <c r="D485" s="256" t="e">
        <f t="shared" si="13"/>
        <v>#DIV/0!</v>
      </c>
    </row>
    <row r="486" ht="18" customHeight="1" spans="1:4">
      <c r="A486" s="274" t="s">
        <v>144</v>
      </c>
      <c r="B486" s="270"/>
      <c r="C486" s="270"/>
      <c r="D486" s="256" t="e">
        <f t="shared" si="13"/>
        <v>#DIV/0!</v>
      </c>
    </row>
    <row r="487" ht="18" customHeight="1" spans="1:4">
      <c r="A487" s="275" t="s">
        <v>145</v>
      </c>
      <c r="B487" s="276"/>
      <c r="C487" s="276"/>
      <c r="D487" s="256" t="e">
        <f t="shared" si="13"/>
        <v>#DIV/0!</v>
      </c>
    </row>
    <row r="488" ht="18" customHeight="1" spans="1:4">
      <c r="A488" s="265" t="s">
        <v>146</v>
      </c>
      <c r="B488" s="266">
        <f>B472+B473+B479</f>
        <v>331906</v>
      </c>
      <c r="C488" s="266">
        <f>C472+C473+C479</f>
        <v>316320</v>
      </c>
      <c r="D488" s="256">
        <f t="shared" si="13"/>
        <v>1.049</v>
      </c>
    </row>
    <row r="490" ht="74" customHeight="1" spans="1:4">
      <c r="A490" s="179" t="s">
        <v>621</v>
      </c>
      <c r="B490" s="277"/>
      <c r="C490" s="277"/>
      <c r="D490" s="179"/>
    </row>
  </sheetData>
  <mergeCells count="2">
    <mergeCell ref="A2:D2"/>
    <mergeCell ref="A490:D490"/>
  </mergeCells>
  <printOptions horizontalCentered="1"/>
  <pageMargins left="0.393055555555556" right="0.393055555555556" top="0.590277777777778" bottom="0.393055555555556" header="0.313888888888889" footer="0.313888888888889"/>
  <pageSetup paperSize="9"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theme="0"/>
    <pageSetUpPr fitToPage="1"/>
  </sheetPr>
  <dimension ref="A1:D25"/>
  <sheetViews>
    <sheetView workbookViewId="0">
      <selection activeCell="K48" sqref="K48"/>
    </sheetView>
  </sheetViews>
  <sheetFormatPr defaultColWidth="9" defaultRowHeight="11.25" outlineLevelCol="3"/>
  <cols>
    <col min="1" max="1" width="37.625" style="234" customWidth="1"/>
    <col min="2" max="2" width="12" style="234" customWidth="1"/>
    <col min="3" max="3" width="12.75" style="235" customWidth="1"/>
    <col min="4" max="4" width="15.5" style="234" customWidth="1"/>
    <col min="5" max="238" width="9" style="234"/>
    <col min="239" max="239" width="20.125" style="234" customWidth="1"/>
    <col min="240" max="240" width="9.625" style="234" customWidth="1"/>
    <col min="241" max="241" width="8.625" style="234" customWidth="1"/>
    <col min="242" max="242" width="8.875" style="234" customWidth="1"/>
    <col min="243" max="245" width="7.625" style="234" customWidth="1"/>
    <col min="246" max="246" width="8.125" style="234" customWidth="1"/>
    <col min="247" max="247" width="7.625" style="234" customWidth="1"/>
    <col min="248" max="248" width="9" style="234" customWidth="1"/>
    <col min="249" max="494" width="9" style="234"/>
    <col min="495" max="495" width="20.125" style="234" customWidth="1"/>
    <col min="496" max="496" width="9.625" style="234" customWidth="1"/>
    <col min="497" max="497" width="8.625" style="234" customWidth="1"/>
    <col min="498" max="498" width="8.875" style="234" customWidth="1"/>
    <col min="499" max="501" width="7.625" style="234" customWidth="1"/>
    <col min="502" max="502" width="8.125" style="234" customWidth="1"/>
    <col min="503" max="503" width="7.625" style="234" customWidth="1"/>
    <col min="504" max="504" width="9" style="234" customWidth="1"/>
    <col min="505" max="750" width="9" style="234"/>
    <col min="751" max="751" width="20.125" style="234" customWidth="1"/>
    <col min="752" max="752" width="9.625" style="234" customWidth="1"/>
    <col min="753" max="753" width="8.625" style="234" customWidth="1"/>
    <col min="754" max="754" width="8.875" style="234" customWidth="1"/>
    <col min="755" max="757" width="7.625" style="234" customWidth="1"/>
    <col min="758" max="758" width="8.125" style="234" customWidth="1"/>
    <col min="759" max="759" width="7.625" style="234" customWidth="1"/>
    <col min="760" max="760" width="9" style="234" customWidth="1"/>
    <col min="761" max="1006" width="9" style="234"/>
    <col min="1007" max="1007" width="20.125" style="234" customWidth="1"/>
    <col min="1008" max="1008" width="9.625" style="234" customWidth="1"/>
    <col min="1009" max="1009" width="8.625" style="234" customWidth="1"/>
    <col min="1010" max="1010" width="8.875" style="234" customWidth="1"/>
    <col min="1011" max="1013" width="7.625" style="234" customWidth="1"/>
    <col min="1014" max="1014" width="8.125" style="234" customWidth="1"/>
    <col min="1015" max="1015" width="7.625" style="234" customWidth="1"/>
    <col min="1016" max="1016" width="9" style="234" customWidth="1"/>
    <col min="1017" max="1262" width="9" style="234"/>
    <col min="1263" max="1263" width="20.125" style="234" customWidth="1"/>
    <col min="1264" max="1264" width="9.625" style="234" customWidth="1"/>
    <col min="1265" max="1265" width="8.625" style="234" customWidth="1"/>
    <col min="1266" max="1266" width="8.875" style="234" customWidth="1"/>
    <col min="1267" max="1269" width="7.625" style="234" customWidth="1"/>
    <col min="1270" max="1270" width="8.125" style="234" customWidth="1"/>
    <col min="1271" max="1271" width="7.625" style="234" customWidth="1"/>
    <col min="1272" max="1272" width="9" style="234" customWidth="1"/>
    <col min="1273" max="1518" width="9" style="234"/>
    <col min="1519" max="1519" width="20.125" style="234" customWidth="1"/>
    <col min="1520" max="1520" width="9.625" style="234" customWidth="1"/>
    <col min="1521" max="1521" width="8.625" style="234" customWidth="1"/>
    <col min="1522" max="1522" width="8.875" style="234" customWidth="1"/>
    <col min="1523" max="1525" width="7.625" style="234" customWidth="1"/>
    <col min="1526" max="1526" width="8.125" style="234" customWidth="1"/>
    <col min="1527" max="1527" width="7.625" style="234" customWidth="1"/>
    <col min="1528" max="1528" width="9" style="234" customWidth="1"/>
    <col min="1529" max="1774" width="9" style="234"/>
    <col min="1775" max="1775" width="20.125" style="234" customWidth="1"/>
    <col min="1776" max="1776" width="9.625" style="234" customWidth="1"/>
    <col min="1777" max="1777" width="8.625" style="234" customWidth="1"/>
    <col min="1778" max="1778" width="8.875" style="234" customWidth="1"/>
    <col min="1779" max="1781" width="7.625" style="234" customWidth="1"/>
    <col min="1782" max="1782" width="8.125" style="234" customWidth="1"/>
    <col min="1783" max="1783" width="7.625" style="234" customWidth="1"/>
    <col min="1784" max="1784" width="9" style="234" customWidth="1"/>
    <col min="1785" max="2030" width="9" style="234"/>
    <col min="2031" max="2031" width="20.125" style="234" customWidth="1"/>
    <col min="2032" max="2032" width="9.625" style="234" customWidth="1"/>
    <col min="2033" max="2033" width="8.625" style="234" customWidth="1"/>
    <col min="2034" max="2034" width="8.875" style="234" customWidth="1"/>
    <col min="2035" max="2037" width="7.625" style="234" customWidth="1"/>
    <col min="2038" max="2038" width="8.125" style="234" customWidth="1"/>
    <col min="2039" max="2039" width="7.625" style="234" customWidth="1"/>
    <col min="2040" max="2040" width="9" style="234" customWidth="1"/>
    <col min="2041" max="2286" width="9" style="234"/>
    <col min="2287" max="2287" width="20.125" style="234" customWidth="1"/>
    <col min="2288" max="2288" width="9.625" style="234" customWidth="1"/>
    <col min="2289" max="2289" width="8.625" style="234" customWidth="1"/>
    <col min="2290" max="2290" width="8.875" style="234" customWidth="1"/>
    <col min="2291" max="2293" width="7.625" style="234" customWidth="1"/>
    <col min="2294" max="2294" width="8.125" style="234" customWidth="1"/>
    <col min="2295" max="2295" width="7.625" style="234" customWidth="1"/>
    <col min="2296" max="2296" width="9" style="234" customWidth="1"/>
    <col min="2297" max="2542" width="9" style="234"/>
    <col min="2543" max="2543" width="20.125" style="234" customWidth="1"/>
    <col min="2544" max="2544" width="9.625" style="234" customWidth="1"/>
    <col min="2545" max="2545" width="8.625" style="234" customWidth="1"/>
    <col min="2546" max="2546" width="8.875" style="234" customWidth="1"/>
    <col min="2547" max="2549" width="7.625" style="234" customWidth="1"/>
    <col min="2550" max="2550" width="8.125" style="234" customWidth="1"/>
    <col min="2551" max="2551" width="7.625" style="234" customWidth="1"/>
    <col min="2552" max="2552" width="9" style="234" customWidth="1"/>
    <col min="2553" max="2798" width="9" style="234"/>
    <col min="2799" max="2799" width="20.125" style="234" customWidth="1"/>
    <col min="2800" max="2800" width="9.625" style="234" customWidth="1"/>
    <col min="2801" max="2801" width="8.625" style="234" customWidth="1"/>
    <col min="2802" max="2802" width="8.875" style="234" customWidth="1"/>
    <col min="2803" max="2805" width="7.625" style="234" customWidth="1"/>
    <col min="2806" max="2806" width="8.125" style="234" customWidth="1"/>
    <col min="2807" max="2807" width="7.625" style="234" customWidth="1"/>
    <col min="2808" max="2808" width="9" style="234" customWidth="1"/>
    <col min="2809" max="3054" width="9" style="234"/>
    <col min="3055" max="3055" width="20.125" style="234" customWidth="1"/>
    <col min="3056" max="3056" width="9.625" style="234" customWidth="1"/>
    <col min="3057" max="3057" width="8.625" style="234" customWidth="1"/>
    <col min="3058" max="3058" width="8.875" style="234" customWidth="1"/>
    <col min="3059" max="3061" width="7.625" style="234" customWidth="1"/>
    <col min="3062" max="3062" width="8.125" style="234" customWidth="1"/>
    <col min="3063" max="3063" width="7.625" style="234" customWidth="1"/>
    <col min="3064" max="3064" width="9" style="234" customWidth="1"/>
    <col min="3065" max="3310" width="9" style="234"/>
    <col min="3311" max="3311" width="20.125" style="234" customWidth="1"/>
    <col min="3312" max="3312" width="9.625" style="234" customWidth="1"/>
    <col min="3313" max="3313" width="8.625" style="234" customWidth="1"/>
    <col min="3314" max="3314" width="8.875" style="234" customWidth="1"/>
    <col min="3315" max="3317" width="7.625" style="234" customWidth="1"/>
    <col min="3318" max="3318" width="8.125" style="234" customWidth="1"/>
    <col min="3319" max="3319" width="7.625" style="234" customWidth="1"/>
    <col min="3320" max="3320" width="9" style="234" customWidth="1"/>
    <col min="3321" max="3566" width="9" style="234"/>
    <col min="3567" max="3567" width="20.125" style="234" customWidth="1"/>
    <col min="3568" max="3568" width="9.625" style="234" customWidth="1"/>
    <col min="3569" max="3569" width="8.625" style="234" customWidth="1"/>
    <col min="3570" max="3570" width="8.875" style="234" customWidth="1"/>
    <col min="3571" max="3573" width="7.625" style="234" customWidth="1"/>
    <col min="3574" max="3574" width="8.125" style="234" customWidth="1"/>
    <col min="3575" max="3575" width="7.625" style="234" customWidth="1"/>
    <col min="3576" max="3576" width="9" style="234" customWidth="1"/>
    <col min="3577" max="3822" width="9" style="234"/>
    <col min="3823" max="3823" width="20.125" style="234" customWidth="1"/>
    <col min="3824" max="3824" width="9.625" style="234" customWidth="1"/>
    <col min="3825" max="3825" width="8.625" style="234" customWidth="1"/>
    <col min="3826" max="3826" width="8.875" style="234" customWidth="1"/>
    <col min="3827" max="3829" width="7.625" style="234" customWidth="1"/>
    <col min="3830" max="3830" width="8.125" style="234" customWidth="1"/>
    <col min="3831" max="3831" width="7.625" style="234" customWidth="1"/>
    <col min="3832" max="3832" width="9" style="234" customWidth="1"/>
    <col min="3833" max="4078" width="9" style="234"/>
    <col min="4079" max="4079" width="20.125" style="234" customWidth="1"/>
    <col min="4080" max="4080" width="9.625" style="234" customWidth="1"/>
    <col min="4081" max="4081" width="8.625" style="234" customWidth="1"/>
    <col min="4082" max="4082" width="8.875" style="234" customWidth="1"/>
    <col min="4083" max="4085" width="7.625" style="234" customWidth="1"/>
    <col min="4086" max="4086" width="8.125" style="234" customWidth="1"/>
    <col min="4087" max="4087" width="7.625" style="234" customWidth="1"/>
    <col min="4088" max="4088" width="9" style="234" customWidth="1"/>
    <col min="4089" max="4334" width="9" style="234"/>
    <col min="4335" max="4335" width="20.125" style="234" customWidth="1"/>
    <col min="4336" max="4336" width="9.625" style="234" customWidth="1"/>
    <col min="4337" max="4337" width="8.625" style="234" customWidth="1"/>
    <col min="4338" max="4338" width="8.875" style="234" customWidth="1"/>
    <col min="4339" max="4341" width="7.625" style="234" customWidth="1"/>
    <col min="4342" max="4342" width="8.125" style="234" customWidth="1"/>
    <col min="4343" max="4343" width="7.625" style="234" customWidth="1"/>
    <col min="4344" max="4344" width="9" style="234" customWidth="1"/>
    <col min="4345" max="4590" width="9" style="234"/>
    <col min="4591" max="4591" width="20.125" style="234" customWidth="1"/>
    <col min="4592" max="4592" width="9.625" style="234" customWidth="1"/>
    <col min="4593" max="4593" width="8.625" style="234" customWidth="1"/>
    <col min="4594" max="4594" width="8.875" style="234" customWidth="1"/>
    <col min="4595" max="4597" width="7.625" style="234" customWidth="1"/>
    <col min="4598" max="4598" width="8.125" style="234" customWidth="1"/>
    <col min="4599" max="4599" width="7.625" style="234" customWidth="1"/>
    <col min="4600" max="4600" width="9" style="234" customWidth="1"/>
    <col min="4601" max="4846" width="9" style="234"/>
    <col min="4847" max="4847" width="20.125" style="234" customWidth="1"/>
    <col min="4848" max="4848" width="9.625" style="234" customWidth="1"/>
    <col min="4849" max="4849" width="8.625" style="234" customWidth="1"/>
    <col min="4850" max="4850" width="8.875" style="234" customWidth="1"/>
    <col min="4851" max="4853" width="7.625" style="234" customWidth="1"/>
    <col min="4854" max="4854" width="8.125" style="234" customWidth="1"/>
    <col min="4855" max="4855" width="7.625" style="234" customWidth="1"/>
    <col min="4856" max="4856" width="9" style="234" customWidth="1"/>
    <col min="4857" max="5102" width="9" style="234"/>
    <col min="5103" max="5103" width="20.125" style="234" customWidth="1"/>
    <col min="5104" max="5104" width="9.625" style="234" customWidth="1"/>
    <col min="5105" max="5105" width="8.625" style="234" customWidth="1"/>
    <col min="5106" max="5106" width="8.875" style="234" customWidth="1"/>
    <col min="5107" max="5109" width="7.625" style="234" customWidth="1"/>
    <col min="5110" max="5110" width="8.125" style="234" customWidth="1"/>
    <col min="5111" max="5111" width="7.625" style="234" customWidth="1"/>
    <col min="5112" max="5112" width="9" style="234" customWidth="1"/>
    <col min="5113" max="5358" width="9" style="234"/>
    <col min="5359" max="5359" width="20.125" style="234" customWidth="1"/>
    <col min="5360" max="5360" width="9.625" style="234" customWidth="1"/>
    <col min="5361" max="5361" width="8.625" style="234" customWidth="1"/>
    <col min="5362" max="5362" width="8.875" style="234" customWidth="1"/>
    <col min="5363" max="5365" width="7.625" style="234" customWidth="1"/>
    <col min="5366" max="5366" width="8.125" style="234" customWidth="1"/>
    <col min="5367" max="5367" width="7.625" style="234" customWidth="1"/>
    <col min="5368" max="5368" width="9" style="234" customWidth="1"/>
    <col min="5369" max="5614" width="9" style="234"/>
    <col min="5615" max="5615" width="20.125" style="234" customWidth="1"/>
    <col min="5616" max="5616" width="9.625" style="234" customWidth="1"/>
    <col min="5617" max="5617" width="8.625" style="234" customWidth="1"/>
    <col min="5618" max="5618" width="8.875" style="234" customWidth="1"/>
    <col min="5619" max="5621" width="7.625" style="234" customWidth="1"/>
    <col min="5622" max="5622" width="8.125" style="234" customWidth="1"/>
    <col min="5623" max="5623" width="7.625" style="234" customWidth="1"/>
    <col min="5624" max="5624" width="9" style="234" customWidth="1"/>
    <col min="5625" max="5870" width="9" style="234"/>
    <col min="5871" max="5871" width="20.125" style="234" customWidth="1"/>
    <col min="5872" max="5872" width="9.625" style="234" customWidth="1"/>
    <col min="5873" max="5873" width="8.625" style="234" customWidth="1"/>
    <col min="5874" max="5874" width="8.875" style="234" customWidth="1"/>
    <col min="5875" max="5877" width="7.625" style="234" customWidth="1"/>
    <col min="5878" max="5878" width="8.125" style="234" customWidth="1"/>
    <col min="5879" max="5879" width="7.625" style="234" customWidth="1"/>
    <col min="5880" max="5880" width="9" style="234" customWidth="1"/>
    <col min="5881" max="6126" width="9" style="234"/>
    <col min="6127" max="6127" width="20.125" style="234" customWidth="1"/>
    <col min="6128" max="6128" width="9.625" style="234" customWidth="1"/>
    <col min="6129" max="6129" width="8.625" style="234" customWidth="1"/>
    <col min="6130" max="6130" width="8.875" style="234" customWidth="1"/>
    <col min="6131" max="6133" width="7.625" style="234" customWidth="1"/>
    <col min="6134" max="6134" width="8.125" style="234" customWidth="1"/>
    <col min="6135" max="6135" width="7.625" style="234" customWidth="1"/>
    <col min="6136" max="6136" width="9" style="234" customWidth="1"/>
    <col min="6137" max="6382" width="9" style="234"/>
    <col min="6383" max="6383" width="20.125" style="234" customWidth="1"/>
    <col min="6384" max="6384" width="9.625" style="234" customWidth="1"/>
    <col min="6385" max="6385" width="8.625" style="234" customWidth="1"/>
    <col min="6386" max="6386" width="8.875" style="234" customWidth="1"/>
    <col min="6387" max="6389" width="7.625" style="234" customWidth="1"/>
    <col min="6390" max="6390" width="8.125" style="234" customWidth="1"/>
    <col min="6391" max="6391" width="7.625" style="234" customWidth="1"/>
    <col min="6392" max="6392" width="9" style="234" customWidth="1"/>
    <col min="6393" max="6638" width="9" style="234"/>
    <col min="6639" max="6639" width="20.125" style="234" customWidth="1"/>
    <col min="6640" max="6640" width="9.625" style="234" customWidth="1"/>
    <col min="6641" max="6641" width="8.625" style="234" customWidth="1"/>
    <col min="6642" max="6642" width="8.875" style="234" customWidth="1"/>
    <col min="6643" max="6645" width="7.625" style="234" customWidth="1"/>
    <col min="6646" max="6646" width="8.125" style="234" customWidth="1"/>
    <col min="6647" max="6647" width="7.625" style="234" customWidth="1"/>
    <col min="6648" max="6648" width="9" style="234" customWidth="1"/>
    <col min="6649" max="6894" width="9" style="234"/>
    <col min="6895" max="6895" width="20.125" style="234" customWidth="1"/>
    <col min="6896" max="6896" width="9.625" style="234" customWidth="1"/>
    <col min="6897" max="6897" width="8.625" style="234" customWidth="1"/>
    <col min="6898" max="6898" width="8.875" style="234" customWidth="1"/>
    <col min="6899" max="6901" width="7.625" style="234" customWidth="1"/>
    <col min="6902" max="6902" width="8.125" style="234" customWidth="1"/>
    <col min="6903" max="6903" width="7.625" style="234" customWidth="1"/>
    <col min="6904" max="6904" width="9" style="234" customWidth="1"/>
    <col min="6905" max="7150" width="9" style="234"/>
    <col min="7151" max="7151" width="20.125" style="234" customWidth="1"/>
    <col min="7152" max="7152" width="9.625" style="234" customWidth="1"/>
    <col min="7153" max="7153" width="8.625" style="234" customWidth="1"/>
    <col min="7154" max="7154" width="8.875" style="234" customWidth="1"/>
    <col min="7155" max="7157" width="7.625" style="234" customWidth="1"/>
    <col min="7158" max="7158" width="8.125" style="234" customWidth="1"/>
    <col min="7159" max="7159" width="7.625" style="234" customWidth="1"/>
    <col min="7160" max="7160" width="9" style="234" customWidth="1"/>
    <col min="7161" max="7406" width="9" style="234"/>
    <col min="7407" max="7407" width="20.125" style="234" customWidth="1"/>
    <col min="7408" max="7408" width="9.625" style="234" customWidth="1"/>
    <col min="7409" max="7409" width="8.625" style="234" customWidth="1"/>
    <col min="7410" max="7410" width="8.875" style="234" customWidth="1"/>
    <col min="7411" max="7413" width="7.625" style="234" customWidth="1"/>
    <col min="7414" max="7414" width="8.125" style="234" customWidth="1"/>
    <col min="7415" max="7415" width="7.625" style="234" customWidth="1"/>
    <col min="7416" max="7416" width="9" style="234" customWidth="1"/>
    <col min="7417" max="7662" width="9" style="234"/>
    <col min="7663" max="7663" width="20.125" style="234" customWidth="1"/>
    <col min="7664" max="7664" width="9.625" style="234" customWidth="1"/>
    <col min="7665" max="7665" width="8.625" style="234" customWidth="1"/>
    <col min="7666" max="7666" width="8.875" style="234" customWidth="1"/>
    <col min="7667" max="7669" width="7.625" style="234" customWidth="1"/>
    <col min="7670" max="7670" width="8.125" style="234" customWidth="1"/>
    <col min="7671" max="7671" width="7.625" style="234" customWidth="1"/>
    <col min="7672" max="7672" width="9" style="234" customWidth="1"/>
    <col min="7673" max="7918" width="9" style="234"/>
    <col min="7919" max="7919" width="20.125" style="234" customWidth="1"/>
    <col min="7920" max="7920" width="9.625" style="234" customWidth="1"/>
    <col min="7921" max="7921" width="8.625" style="234" customWidth="1"/>
    <col min="7922" max="7922" width="8.875" style="234" customWidth="1"/>
    <col min="7923" max="7925" width="7.625" style="234" customWidth="1"/>
    <col min="7926" max="7926" width="8.125" style="234" customWidth="1"/>
    <col min="7927" max="7927" width="7.625" style="234" customWidth="1"/>
    <col min="7928" max="7928" width="9" style="234" customWidth="1"/>
    <col min="7929" max="8174" width="9" style="234"/>
    <col min="8175" max="8175" width="20.125" style="234" customWidth="1"/>
    <col min="8176" max="8176" width="9.625" style="234" customWidth="1"/>
    <col min="8177" max="8177" width="8.625" style="234" customWidth="1"/>
    <col min="8178" max="8178" width="8.875" style="234" customWidth="1"/>
    <col min="8179" max="8181" width="7.625" style="234" customWidth="1"/>
    <col min="8182" max="8182" width="8.125" style="234" customWidth="1"/>
    <col min="8183" max="8183" width="7.625" style="234" customWidth="1"/>
    <col min="8184" max="8184" width="9" style="234" customWidth="1"/>
    <col min="8185" max="8430" width="9" style="234"/>
    <col min="8431" max="8431" width="20.125" style="234" customWidth="1"/>
    <col min="8432" max="8432" width="9.625" style="234" customWidth="1"/>
    <col min="8433" max="8433" width="8.625" style="234" customWidth="1"/>
    <col min="8434" max="8434" width="8.875" style="234" customWidth="1"/>
    <col min="8435" max="8437" width="7.625" style="234" customWidth="1"/>
    <col min="8438" max="8438" width="8.125" style="234" customWidth="1"/>
    <col min="8439" max="8439" width="7.625" style="234" customWidth="1"/>
    <col min="8440" max="8440" width="9" style="234" customWidth="1"/>
    <col min="8441" max="8686" width="9" style="234"/>
    <col min="8687" max="8687" width="20.125" style="234" customWidth="1"/>
    <col min="8688" max="8688" width="9.625" style="234" customWidth="1"/>
    <col min="8689" max="8689" width="8.625" style="234" customWidth="1"/>
    <col min="8690" max="8690" width="8.875" style="234" customWidth="1"/>
    <col min="8691" max="8693" width="7.625" style="234" customWidth="1"/>
    <col min="8694" max="8694" width="8.125" style="234" customWidth="1"/>
    <col min="8695" max="8695" width="7.625" style="234" customWidth="1"/>
    <col min="8696" max="8696" width="9" style="234" customWidth="1"/>
    <col min="8697" max="8942" width="9" style="234"/>
    <col min="8943" max="8943" width="20.125" style="234" customWidth="1"/>
    <col min="8944" max="8944" width="9.625" style="234" customWidth="1"/>
    <col min="8945" max="8945" width="8.625" style="234" customWidth="1"/>
    <col min="8946" max="8946" width="8.875" style="234" customWidth="1"/>
    <col min="8947" max="8949" width="7.625" style="234" customWidth="1"/>
    <col min="8950" max="8950" width="8.125" style="234" customWidth="1"/>
    <col min="8951" max="8951" width="7.625" style="234" customWidth="1"/>
    <col min="8952" max="8952" width="9" style="234" customWidth="1"/>
    <col min="8953" max="9198" width="9" style="234"/>
    <col min="9199" max="9199" width="20.125" style="234" customWidth="1"/>
    <col min="9200" max="9200" width="9.625" style="234" customWidth="1"/>
    <col min="9201" max="9201" width="8.625" style="234" customWidth="1"/>
    <col min="9202" max="9202" width="8.875" style="234" customWidth="1"/>
    <col min="9203" max="9205" width="7.625" style="234" customWidth="1"/>
    <col min="9206" max="9206" width="8.125" style="234" customWidth="1"/>
    <col min="9207" max="9207" width="7.625" style="234" customWidth="1"/>
    <col min="9208" max="9208" width="9" style="234" customWidth="1"/>
    <col min="9209" max="9454" width="9" style="234"/>
    <col min="9455" max="9455" width="20.125" style="234" customWidth="1"/>
    <col min="9456" max="9456" width="9.625" style="234" customWidth="1"/>
    <col min="9457" max="9457" width="8.625" style="234" customWidth="1"/>
    <col min="9458" max="9458" width="8.875" style="234" customWidth="1"/>
    <col min="9459" max="9461" width="7.625" style="234" customWidth="1"/>
    <col min="9462" max="9462" width="8.125" style="234" customWidth="1"/>
    <col min="9463" max="9463" width="7.625" style="234" customWidth="1"/>
    <col min="9464" max="9464" width="9" style="234" customWidth="1"/>
    <col min="9465" max="9710" width="9" style="234"/>
    <col min="9711" max="9711" width="20.125" style="234" customWidth="1"/>
    <col min="9712" max="9712" width="9.625" style="234" customWidth="1"/>
    <col min="9713" max="9713" width="8.625" style="234" customWidth="1"/>
    <col min="9714" max="9714" width="8.875" style="234" customWidth="1"/>
    <col min="9715" max="9717" width="7.625" style="234" customWidth="1"/>
    <col min="9718" max="9718" width="8.125" style="234" customWidth="1"/>
    <col min="9719" max="9719" width="7.625" style="234" customWidth="1"/>
    <col min="9720" max="9720" width="9" style="234" customWidth="1"/>
    <col min="9721" max="9966" width="9" style="234"/>
    <col min="9967" max="9967" width="20.125" style="234" customWidth="1"/>
    <col min="9968" max="9968" width="9.625" style="234" customWidth="1"/>
    <col min="9969" max="9969" width="8.625" style="234" customWidth="1"/>
    <col min="9970" max="9970" width="8.875" style="234" customWidth="1"/>
    <col min="9971" max="9973" width="7.625" style="234" customWidth="1"/>
    <col min="9974" max="9974" width="8.125" style="234" customWidth="1"/>
    <col min="9975" max="9975" width="7.625" style="234" customWidth="1"/>
    <col min="9976" max="9976" width="9" style="234" customWidth="1"/>
    <col min="9977" max="10222" width="9" style="234"/>
    <col min="10223" max="10223" width="20.125" style="234" customWidth="1"/>
    <col min="10224" max="10224" width="9.625" style="234" customWidth="1"/>
    <col min="10225" max="10225" width="8.625" style="234" customWidth="1"/>
    <col min="10226" max="10226" width="8.875" style="234" customWidth="1"/>
    <col min="10227" max="10229" width="7.625" style="234" customWidth="1"/>
    <col min="10230" max="10230" width="8.125" style="234" customWidth="1"/>
    <col min="10231" max="10231" width="7.625" style="234" customWidth="1"/>
    <col min="10232" max="10232" width="9" style="234" customWidth="1"/>
    <col min="10233" max="10478" width="9" style="234"/>
    <col min="10479" max="10479" width="20.125" style="234" customWidth="1"/>
    <col min="10480" max="10480" width="9.625" style="234" customWidth="1"/>
    <col min="10481" max="10481" width="8.625" style="234" customWidth="1"/>
    <col min="10482" max="10482" width="8.875" style="234" customWidth="1"/>
    <col min="10483" max="10485" width="7.625" style="234" customWidth="1"/>
    <col min="10486" max="10486" width="8.125" style="234" customWidth="1"/>
    <col min="10487" max="10487" width="7.625" style="234" customWidth="1"/>
    <col min="10488" max="10488" width="9" style="234" customWidth="1"/>
    <col min="10489" max="10734" width="9" style="234"/>
    <col min="10735" max="10735" width="20.125" style="234" customWidth="1"/>
    <col min="10736" max="10736" width="9.625" style="234" customWidth="1"/>
    <col min="10737" max="10737" width="8.625" style="234" customWidth="1"/>
    <col min="10738" max="10738" width="8.875" style="234" customWidth="1"/>
    <col min="10739" max="10741" width="7.625" style="234" customWidth="1"/>
    <col min="10742" max="10742" width="8.125" style="234" customWidth="1"/>
    <col min="10743" max="10743" width="7.625" style="234" customWidth="1"/>
    <col min="10744" max="10744" width="9" style="234" customWidth="1"/>
    <col min="10745" max="10990" width="9" style="234"/>
    <col min="10991" max="10991" width="20.125" style="234" customWidth="1"/>
    <col min="10992" max="10992" width="9.625" style="234" customWidth="1"/>
    <col min="10993" max="10993" width="8.625" style="234" customWidth="1"/>
    <col min="10994" max="10994" width="8.875" style="234" customWidth="1"/>
    <col min="10995" max="10997" width="7.625" style="234" customWidth="1"/>
    <col min="10998" max="10998" width="8.125" style="234" customWidth="1"/>
    <col min="10999" max="10999" width="7.625" style="234" customWidth="1"/>
    <col min="11000" max="11000" width="9" style="234" customWidth="1"/>
    <col min="11001" max="11246" width="9" style="234"/>
    <col min="11247" max="11247" width="20.125" style="234" customWidth="1"/>
    <col min="11248" max="11248" width="9.625" style="234" customWidth="1"/>
    <col min="11249" max="11249" width="8.625" style="234" customWidth="1"/>
    <col min="11250" max="11250" width="8.875" style="234" customWidth="1"/>
    <col min="11251" max="11253" width="7.625" style="234" customWidth="1"/>
    <col min="11254" max="11254" width="8.125" style="234" customWidth="1"/>
    <col min="11255" max="11255" width="7.625" style="234" customWidth="1"/>
    <col min="11256" max="11256" width="9" style="234" customWidth="1"/>
    <col min="11257" max="11502" width="9" style="234"/>
    <col min="11503" max="11503" width="20.125" style="234" customWidth="1"/>
    <col min="11504" max="11504" width="9.625" style="234" customWidth="1"/>
    <col min="11505" max="11505" width="8.625" style="234" customWidth="1"/>
    <col min="11506" max="11506" width="8.875" style="234" customWidth="1"/>
    <col min="11507" max="11509" width="7.625" style="234" customWidth="1"/>
    <col min="11510" max="11510" width="8.125" style="234" customWidth="1"/>
    <col min="11511" max="11511" width="7.625" style="234" customWidth="1"/>
    <col min="11512" max="11512" width="9" style="234" customWidth="1"/>
    <col min="11513" max="11758" width="9" style="234"/>
    <col min="11759" max="11759" width="20.125" style="234" customWidth="1"/>
    <col min="11760" max="11760" width="9.625" style="234" customWidth="1"/>
    <col min="11761" max="11761" width="8.625" style="234" customWidth="1"/>
    <col min="11762" max="11762" width="8.875" style="234" customWidth="1"/>
    <col min="11763" max="11765" width="7.625" style="234" customWidth="1"/>
    <col min="11766" max="11766" width="8.125" style="234" customWidth="1"/>
    <col min="11767" max="11767" width="7.625" style="234" customWidth="1"/>
    <col min="11768" max="11768" width="9" style="234" customWidth="1"/>
    <col min="11769" max="12014" width="9" style="234"/>
    <col min="12015" max="12015" width="20.125" style="234" customWidth="1"/>
    <col min="12016" max="12016" width="9.625" style="234" customWidth="1"/>
    <col min="12017" max="12017" width="8.625" style="234" customWidth="1"/>
    <col min="12018" max="12018" width="8.875" style="234" customWidth="1"/>
    <col min="12019" max="12021" width="7.625" style="234" customWidth="1"/>
    <col min="12022" max="12022" width="8.125" style="234" customWidth="1"/>
    <col min="12023" max="12023" width="7.625" style="234" customWidth="1"/>
    <col min="12024" max="12024" width="9" style="234" customWidth="1"/>
    <col min="12025" max="12270" width="9" style="234"/>
    <col min="12271" max="12271" width="20.125" style="234" customWidth="1"/>
    <col min="12272" max="12272" width="9.625" style="234" customWidth="1"/>
    <col min="12273" max="12273" width="8.625" style="234" customWidth="1"/>
    <col min="12274" max="12274" width="8.875" style="234" customWidth="1"/>
    <col min="12275" max="12277" width="7.625" style="234" customWidth="1"/>
    <col min="12278" max="12278" width="8.125" style="234" customWidth="1"/>
    <col min="12279" max="12279" width="7.625" style="234" customWidth="1"/>
    <col min="12280" max="12280" width="9" style="234" customWidth="1"/>
    <col min="12281" max="12526" width="9" style="234"/>
    <col min="12527" max="12527" width="20.125" style="234" customWidth="1"/>
    <col min="12528" max="12528" width="9.625" style="234" customWidth="1"/>
    <col min="12529" max="12529" width="8.625" style="234" customWidth="1"/>
    <col min="12530" max="12530" width="8.875" style="234" customWidth="1"/>
    <col min="12531" max="12533" width="7.625" style="234" customWidth="1"/>
    <col min="12534" max="12534" width="8.125" style="234" customWidth="1"/>
    <col min="12535" max="12535" width="7.625" style="234" customWidth="1"/>
    <col min="12536" max="12536" width="9" style="234" customWidth="1"/>
    <col min="12537" max="12782" width="9" style="234"/>
    <col min="12783" max="12783" width="20.125" style="234" customWidth="1"/>
    <col min="12784" max="12784" width="9.625" style="234" customWidth="1"/>
    <col min="12785" max="12785" width="8.625" style="234" customWidth="1"/>
    <col min="12786" max="12786" width="8.875" style="234" customWidth="1"/>
    <col min="12787" max="12789" width="7.625" style="234" customWidth="1"/>
    <col min="12790" max="12790" width="8.125" style="234" customWidth="1"/>
    <col min="12791" max="12791" width="7.625" style="234" customWidth="1"/>
    <col min="12792" max="12792" width="9" style="234" customWidth="1"/>
    <col min="12793" max="13038" width="9" style="234"/>
    <col min="13039" max="13039" width="20.125" style="234" customWidth="1"/>
    <col min="13040" max="13040" width="9.625" style="234" customWidth="1"/>
    <col min="13041" max="13041" width="8.625" style="234" customWidth="1"/>
    <col min="13042" max="13042" width="8.875" style="234" customWidth="1"/>
    <col min="13043" max="13045" width="7.625" style="234" customWidth="1"/>
    <col min="13046" max="13046" width="8.125" style="234" customWidth="1"/>
    <col min="13047" max="13047" width="7.625" style="234" customWidth="1"/>
    <col min="13048" max="13048" width="9" style="234" customWidth="1"/>
    <col min="13049" max="13294" width="9" style="234"/>
    <col min="13295" max="13295" width="20.125" style="234" customWidth="1"/>
    <col min="13296" max="13296" width="9.625" style="234" customWidth="1"/>
    <col min="13297" max="13297" width="8.625" style="234" customWidth="1"/>
    <col min="13298" max="13298" width="8.875" style="234" customWidth="1"/>
    <col min="13299" max="13301" width="7.625" style="234" customWidth="1"/>
    <col min="13302" max="13302" width="8.125" style="234" customWidth="1"/>
    <col min="13303" max="13303" width="7.625" style="234" customWidth="1"/>
    <col min="13304" max="13304" width="9" style="234" customWidth="1"/>
    <col min="13305" max="13550" width="9" style="234"/>
    <col min="13551" max="13551" width="20.125" style="234" customWidth="1"/>
    <col min="13552" max="13552" width="9.625" style="234" customWidth="1"/>
    <col min="13553" max="13553" width="8.625" style="234" customWidth="1"/>
    <col min="13554" max="13554" width="8.875" style="234" customWidth="1"/>
    <col min="13555" max="13557" width="7.625" style="234" customWidth="1"/>
    <col min="13558" max="13558" width="8.125" style="234" customWidth="1"/>
    <col min="13559" max="13559" width="7.625" style="234" customWidth="1"/>
    <col min="13560" max="13560" width="9" style="234" customWidth="1"/>
    <col min="13561" max="13806" width="9" style="234"/>
    <col min="13807" max="13807" width="20.125" style="234" customWidth="1"/>
    <col min="13808" max="13808" width="9.625" style="234" customWidth="1"/>
    <col min="13809" max="13809" width="8.625" style="234" customWidth="1"/>
    <col min="13810" max="13810" width="8.875" style="234" customWidth="1"/>
    <col min="13811" max="13813" width="7.625" style="234" customWidth="1"/>
    <col min="13814" max="13814" width="8.125" style="234" customWidth="1"/>
    <col min="13815" max="13815" width="7.625" style="234" customWidth="1"/>
    <col min="13816" max="13816" width="9" style="234" customWidth="1"/>
    <col min="13817" max="14062" width="9" style="234"/>
    <col min="14063" max="14063" width="20.125" style="234" customWidth="1"/>
    <col min="14064" max="14064" width="9.625" style="234" customWidth="1"/>
    <col min="14065" max="14065" width="8.625" style="234" customWidth="1"/>
    <col min="14066" max="14066" width="8.875" style="234" customWidth="1"/>
    <col min="14067" max="14069" width="7.625" style="234" customWidth="1"/>
    <col min="14070" max="14070" width="8.125" style="234" customWidth="1"/>
    <col min="14071" max="14071" width="7.625" style="234" customWidth="1"/>
    <col min="14072" max="14072" width="9" style="234" customWidth="1"/>
    <col min="14073" max="14318" width="9" style="234"/>
    <col min="14319" max="14319" width="20.125" style="234" customWidth="1"/>
    <col min="14320" max="14320" width="9.625" style="234" customWidth="1"/>
    <col min="14321" max="14321" width="8.625" style="234" customWidth="1"/>
    <col min="14322" max="14322" width="8.875" style="234" customWidth="1"/>
    <col min="14323" max="14325" width="7.625" style="234" customWidth="1"/>
    <col min="14326" max="14326" width="8.125" style="234" customWidth="1"/>
    <col min="14327" max="14327" width="7.625" style="234" customWidth="1"/>
    <col min="14328" max="14328" width="9" style="234" customWidth="1"/>
    <col min="14329" max="14574" width="9" style="234"/>
    <col min="14575" max="14575" width="20.125" style="234" customWidth="1"/>
    <col min="14576" max="14576" width="9.625" style="234" customWidth="1"/>
    <col min="14577" max="14577" width="8.625" style="234" customWidth="1"/>
    <col min="14578" max="14578" width="8.875" style="234" customWidth="1"/>
    <col min="14579" max="14581" width="7.625" style="234" customWidth="1"/>
    <col min="14582" max="14582" width="8.125" style="234" customWidth="1"/>
    <col min="14583" max="14583" width="7.625" style="234" customWidth="1"/>
    <col min="14584" max="14584" width="9" style="234" customWidth="1"/>
    <col min="14585" max="14830" width="9" style="234"/>
    <col min="14831" max="14831" width="20.125" style="234" customWidth="1"/>
    <col min="14832" max="14832" width="9.625" style="234" customWidth="1"/>
    <col min="14833" max="14833" width="8.625" style="234" customWidth="1"/>
    <col min="14834" max="14834" width="8.875" style="234" customWidth="1"/>
    <col min="14835" max="14837" width="7.625" style="234" customWidth="1"/>
    <col min="14838" max="14838" width="8.125" style="234" customWidth="1"/>
    <col min="14839" max="14839" width="7.625" style="234" customWidth="1"/>
    <col min="14840" max="14840" width="9" style="234" customWidth="1"/>
    <col min="14841" max="15086" width="9" style="234"/>
    <col min="15087" max="15087" width="20.125" style="234" customWidth="1"/>
    <col min="15088" max="15088" width="9.625" style="234" customWidth="1"/>
    <col min="15089" max="15089" width="8.625" style="234" customWidth="1"/>
    <col min="15090" max="15090" width="8.875" style="234" customWidth="1"/>
    <col min="15091" max="15093" width="7.625" style="234" customWidth="1"/>
    <col min="15094" max="15094" width="8.125" style="234" customWidth="1"/>
    <col min="15095" max="15095" width="7.625" style="234" customWidth="1"/>
    <col min="15096" max="15096" width="9" style="234" customWidth="1"/>
    <col min="15097" max="15342" width="9" style="234"/>
    <col min="15343" max="15343" width="20.125" style="234" customWidth="1"/>
    <col min="15344" max="15344" width="9.625" style="234" customWidth="1"/>
    <col min="15345" max="15345" width="8.625" style="234" customWidth="1"/>
    <col min="15346" max="15346" width="8.875" style="234" customWidth="1"/>
    <col min="15347" max="15349" width="7.625" style="234" customWidth="1"/>
    <col min="15350" max="15350" width="8.125" style="234" customWidth="1"/>
    <col min="15351" max="15351" width="7.625" style="234" customWidth="1"/>
    <col min="15352" max="15352" width="9" style="234" customWidth="1"/>
    <col min="15353" max="15598" width="9" style="234"/>
    <col min="15599" max="15599" width="20.125" style="234" customWidth="1"/>
    <col min="15600" max="15600" width="9.625" style="234" customWidth="1"/>
    <col min="15601" max="15601" width="8.625" style="234" customWidth="1"/>
    <col min="15602" max="15602" width="8.875" style="234" customWidth="1"/>
    <col min="15603" max="15605" width="7.625" style="234" customWidth="1"/>
    <col min="15606" max="15606" width="8.125" style="234" customWidth="1"/>
    <col min="15607" max="15607" width="7.625" style="234" customWidth="1"/>
    <col min="15608" max="15608" width="9" style="234" customWidth="1"/>
    <col min="15609" max="15854" width="9" style="234"/>
    <col min="15855" max="15855" width="20.125" style="234" customWidth="1"/>
    <col min="15856" max="15856" width="9.625" style="234" customWidth="1"/>
    <col min="15857" max="15857" width="8.625" style="234" customWidth="1"/>
    <col min="15858" max="15858" width="8.875" style="234" customWidth="1"/>
    <col min="15859" max="15861" width="7.625" style="234" customWidth="1"/>
    <col min="15862" max="15862" width="8.125" style="234" customWidth="1"/>
    <col min="15863" max="15863" width="7.625" style="234" customWidth="1"/>
    <col min="15864" max="15864" width="9" style="234" customWidth="1"/>
    <col min="15865" max="16110" width="9" style="234"/>
    <col min="16111" max="16111" width="20.125" style="234" customWidth="1"/>
    <col min="16112" max="16112" width="9.625" style="234" customWidth="1"/>
    <col min="16113" max="16113" width="8.625" style="234" customWidth="1"/>
    <col min="16114" max="16114" width="8.875" style="234" customWidth="1"/>
    <col min="16115" max="16117" width="7.625" style="234" customWidth="1"/>
    <col min="16118" max="16118" width="8.125" style="234" customWidth="1"/>
    <col min="16119" max="16119" width="7.625" style="234" customWidth="1"/>
    <col min="16120" max="16120" width="9" style="234" customWidth="1"/>
    <col min="16121" max="16384" width="9" style="234"/>
  </cols>
  <sheetData>
    <row r="1" ht="23.1" customHeight="1" spans="1:3">
      <c r="A1" s="236" t="s">
        <v>622</v>
      </c>
      <c r="B1" s="236"/>
      <c r="C1" s="237"/>
    </row>
    <row r="2" ht="32.45" customHeight="1" spans="1:4">
      <c r="A2" s="238" t="s">
        <v>623</v>
      </c>
      <c r="B2" s="238"/>
      <c r="C2" s="238"/>
      <c r="D2" s="238"/>
    </row>
    <row r="3" ht="23.45" customHeight="1" spans="4:4">
      <c r="D3" s="239" t="s">
        <v>56</v>
      </c>
    </row>
    <row r="4" ht="48.6" customHeight="1" spans="1:4">
      <c r="A4" s="240" t="s">
        <v>624</v>
      </c>
      <c r="B4" s="240" t="s">
        <v>58</v>
      </c>
      <c r="C4" s="240" t="s">
        <v>103</v>
      </c>
      <c r="D4" s="25" t="s">
        <v>104</v>
      </c>
    </row>
    <row r="5" ht="24.6" customHeight="1" spans="1:4">
      <c r="A5" s="240" t="s">
        <v>625</v>
      </c>
      <c r="B5" s="241">
        <f>SUM(B6:B20)</f>
        <v>326258</v>
      </c>
      <c r="C5" s="241">
        <f>SUM(C6:C20)</f>
        <v>311215</v>
      </c>
      <c r="D5" s="219">
        <f>+B5/C5</f>
        <v>1.048</v>
      </c>
    </row>
    <row r="6" ht="24.6" customHeight="1" spans="1:4">
      <c r="A6" s="242" t="s">
        <v>626</v>
      </c>
      <c r="B6" s="243">
        <v>33392</v>
      </c>
      <c r="C6" s="243">
        <v>36209</v>
      </c>
      <c r="D6" s="219">
        <f t="shared" ref="D6:D20" si="0">+B6/C6</f>
        <v>0.922</v>
      </c>
    </row>
    <row r="7" ht="24.6" customHeight="1" spans="1:4">
      <c r="A7" s="242" t="s">
        <v>627</v>
      </c>
      <c r="B7" s="243">
        <v>9026</v>
      </c>
      <c r="C7" s="243">
        <v>11661</v>
      </c>
      <c r="D7" s="219">
        <f t="shared" si="0"/>
        <v>0.774</v>
      </c>
    </row>
    <row r="8" ht="24.6" customHeight="1" spans="1:4">
      <c r="A8" s="242" t="s">
        <v>628</v>
      </c>
      <c r="B8" s="243">
        <v>10901</v>
      </c>
      <c r="C8" s="243">
        <v>20860</v>
      </c>
      <c r="D8" s="219">
        <f t="shared" si="0"/>
        <v>0.523</v>
      </c>
    </row>
    <row r="9" ht="24.6" customHeight="1" spans="1:4">
      <c r="A9" s="242" t="s">
        <v>629</v>
      </c>
      <c r="B9" s="243"/>
      <c r="C9" s="243">
        <v>32152</v>
      </c>
      <c r="D9" s="219">
        <f t="shared" si="0"/>
        <v>0</v>
      </c>
    </row>
    <row r="10" ht="24.6" customHeight="1" spans="1:4">
      <c r="A10" s="242" t="s">
        <v>630</v>
      </c>
      <c r="B10" s="243">
        <v>97298</v>
      </c>
      <c r="C10" s="243">
        <v>95578</v>
      </c>
      <c r="D10" s="219">
        <f t="shared" si="0"/>
        <v>1.018</v>
      </c>
    </row>
    <row r="11" ht="24.6" customHeight="1" spans="1:4">
      <c r="A11" s="242" t="s">
        <v>631</v>
      </c>
      <c r="B11" s="243">
        <v>60</v>
      </c>
      <c r="C11" s="243">
        <v>2272</v>
      </c>
      <c r="D11" s="219">
        <f t="shared" si="0"/>
        <v>0.026</v>
      </c>
    </row>
    <row r="12" ht="24.6" customHeight="1" spans="1:4">
      <c r="A12" s="242" t="s">
        <v>632</v>
      </c>
      <c r="B12" s="243">
        <v>200</v>
      </c>
      <c r="C12" s="243">
        <v>1262</v>
      </c>
      <c r="D12" s="219">
        <f t="shared" si="0"/>
        <v>0.158</v>
      </c>
    </row>
    <row r="13" ht="24.6" customHeight="1" spans="1:4">
      <c r="A13" s="242" t="s">
        <v>633</v>
      </c>
      <c r="B13" s="243"/>
      <c r="C13" s="243"/>
      <c r="D13" s="219"/>
    </row>
    <row r="14" ht="24.6" customHeight="1" spans="1:4">
      <c r="A14" s="242" t="s">
        <v>634</v>
      </c>
      <c r="B14" s="243">
        <v>60469</v>
      </c>
      <c r="C14" s="243">
        <v>56899</v>
      </c>
      <c r="D14" s="219">
        <f t="shared" si="0"/>
        <v>1.063</v>
      </c>
    </row>
    <row r="15" ht="24.6" customHeight="1" spans="1:4">
      <c r="A15" s="242" t="s">
        <v>635</v>
      </c>
      <c r="B15" s="243">
        <v>18335</v>
      </c>
      <c r="C15" s="243">
        <v>22267</v>
      </c>
      <c r="D15" s="219">
        <f t="shared" si="0"/>
        <v>0.823</v>
      </c>
    </row>
    <row r="16" ht="24.6" customHeight="1" spans="1:4">
      <c r="A16" s="242" t="s">
        <v>636</v>
      </c>
      <c r="B16" s="243">
        <v>10059</v>
      </c>
      <c r="C16" s="243">
        <v>11315</v>
      </c>
      <c r="D16" s="219">
        <f t="shared" si="0"/>
        <v>0.889</v>
      </c>
    </row>
    <row r="17" s="233" customFormat="1" ht="24.6" customHeight="1" spans="1:4">
      <c r="A17" s="242" t="s">
        <v>637</v>
      </c>
      <c r="B17" s="243">
        <v>1000</v>
      </c>
      <c r="C17" s="243">
        <v>1000</v>
      </c>
      <c r="D17" s="219">
        <f t="shared" si="0"/>
        <v>1</v>
      </c>
    </row>
    <row r="18" ht="24.6" customHeight="1" spans="1:4">
      <c r="A18" s="242" t="s">
        <v>638</v>
      </c>
      <c r="B18" s="243">
        <v>350</v>
      </c>
      <c r="C18" s="243"/>
      <c r="D18" s="219"/>
    </row>
    <row r="19" ht="24.6" customHeight="1" spans="1:4">
      <c r="A19" s="242" t="s">
        <v>639</v>
      </c>
      <c r="B19" s="243">
        <v>48684</v>
      </c>
      <c r="C19" s="243">
        <v>17744</v>
      </c>
      <c r="D19" s="219">
        <f t="shared" si="0"/>
        <v>2.744</v>
      </c>
    </row>
    <row r="20" ht="24.6" customHeight="1" spans="1:4">
      <c r="A20" s="242" t="s">
        <v>640</v>
      </c>
      <c r="B20" s="243">
        <v>36484</v>
      </c>
      <c r="C20" s="243">
        <v>1996</v>
      </c>
      <c r="D20" s="219">
        <f t="shared" si="0"/>
        <v>18.279</v>
      </c>
    </row>
    <row r="21" ht="22.15" customHeight="1" spans="4:4">
      <c r="D21" s="244"/>
    </row>
    <row r="22" ht="22.15" customHeight="1" spans="4:4">
      <c r="D22" s="244"/>
    </row>
    <row r="23" ht="22.15" customHeight="1"/>
    <row r="24" ht="22.15" customHeight="1"/>
    <row r="25" ht="22.15" customHeight="1"/>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theme="0"/>
    <pageSetUpPr fitToPage="1"/>
  </sheetPr>
  <dimension ref="A1:D81"/>
  <sheetViews>
    <sheetView topLeftCell="A48" workbookViewId="0">
      <selection activeCell="K48" sqref="K48"/>
    </sheetView>
  </sheetViews>
  <sheetFormatPr defaultColWidth="9" defaultRowHeight="11.25" outlineLevelCol="3"/>
  <cols>
    <col min="1" max="1" width="35.625" style="202" customWidth="1"/>
    <col min="2" max="2" width="13.125" style="203" customWidth="1"/>
    <col min="3" max="3" width="14" style="204" customWidth="1"/>
    <col min="4" max="4" width="15.125" style="202" customWidth="1"/>
    <col min="5" max="16384" width="9" style="202"/>
  </cols>
  <sheetData>
    <row r="1" ht="18.6" customHeight="1" spans="1:3">
      <c r="A1" s="205" t="s">
        <v>641</v>
      </c>
      <c r="B1" s="206"/>
      <c r="C1" s="207"/>
    </row>
    <row r="2" ht="20.25" spans="1:4">
      <c r="A2" s="208" t="s">
        <v>642</v>
      </c>
      <c r="B2" s="209"/>
      <c r="C2" s="210"/>
      <c r="D2" s="208"/>
    </row>
    <row r="3" ht="21" customHeight="1" spans="1:4">
      <c r="A3" s="211"/>
      <c r="B3" s="212"/>
      <c r="C3" s="213"/>
      <c r="D3" s="214" t="s">
        <v>56</v>
      </c>
    </row>
    <row r="4" ht="33" customHeight="1" spans="1:4">
      <c r="A4" s="215" t="s">
        <v>624</v>
      </c>
      <c r="B4" s="216" t="s">
        <v>58</v>
      </c>
      <c r="C4" s="217" t="s">
        <v>103</v>
      </c>
      <c r="D4" s="25" t="s">
        <v>104</v>
      </c>
    </row>
    <row r="5" ht="22.15" customHeight="1" spans="1:4">
      <c r="A5" s="215" t="s">
        <v>643</v>
      </c>
      <c r="B5" s="216">
        <f>B6+B11+B22+B30+B37+B41+B44+B51+B48+B57+B60+B65+B68+B73+B76</f>
        <v>171479</v>
      </c>
      <c r="C5" s="218">
        <f>C6+C11+C22+C30+C37+C41+C44+C51+C48+C57+C60+C65+C68+C73+C76</f>
        <v>176708</v>
      </c>
      <c r="D5" s="219">
        <f>B5/C5</f>
        <v>0.97</v>
      </c>
    </row>
    <row r="6" s="201" customFormat="1" ht="16.35" customHeight="1" spans="1:4">
      <c r="A6" s="220" t="s">
        <v>626</v>
      </c>
      <c r="B6" s="221">
        <v>33307</v>
      </c>
      <c r="C6" s="222">
        <v>36059</v>
      </c>
      <c r="D6" s="219">
        <f t="shared" ref="D6:D39" si="0">B6/C6</f>
        <v>0.924</v>
      </c>
    </row>
    <row r="7" ht="16.35" customHeight="1" spans="1:4">
      <c r="A7" s="223" t="s">
        <v>644</v>
      </c>
      <c r="B7" s="224">
        <v>20116</v>
      </c>
      <c r="C7" s="225">
        <v>20156</v>
      </c>
      <c r="D7" s="219">
        <f t="shared" si="0"/>
        <v>0.998</v>
      </c>
    </row>
    <row r="8" ht="16.35" customHeight="1" spans="1:4">
      <c r="A8" s="223" t="s">
        <v>645</v>
      </c>
      <c r="B8" s="224">
        <v>6337</v>
      </c>
      <c r="C8" s="225">
        <v>6312</v>
      </c>
      <c r="D8" s="219">
        <f t="shared" si="0"/>
        <v>1.004</v>
      </c>
    </row>
    <row r="9" ht="16.35" customHeight="1" spans="1:4">
      <c r="A9" s="223" t="s">
        <v>646</v>
      </c>
      <c r="B9" s="224">
        <v>2251</v>
      </c>
      <c r="C9" s="225">
        <v>2312</v>
      </c>
      <c r="D9" s="219">
        <f t="shared" si="0"/>
        <v>0.974</v>
      </c>
    </row>
    <row r="10" ht="16.35" customHeight="1" spans="1:4">
      <c r="A10" s="223" t="s">
        <v>647</v>
      </c>
      <c r="B10" s="224">
        <v>4603</v>
      </c>
      <c r="C10" s="225">
        <v>7279</v>
      </c>
      <c r="D10" s="219">
        <f t="shared" si="0"/>
        <v>0.632</v>
      </c>
    </row>
    <row r="11" s="201" customFormat="1" ht="16.35" customHeight="1" spans="1:4">
      <c r="A11" s="220" t="s">
        <v>627</v>
      </c>
      <c r="B11" s="221">
        <v>5455</v>
      </c>
      <c r="C11" s="222">
        <f>SUM(C12:C21)</f>
        <v>5972</v>
      </c>
      <c r="D11" s="219">
        <f t="shared" si="0"/>
        <v>0.913</v>
      </c>
    </row>
    <row r="12" ht="16.35" customHeight="1" spans="1:4">
      <c r="A12" s="223" t="s">
        <v>648</v>
      </c>
      <c r="B12" s="224">
        <v>2486</v>
      </c>
      <c r="C12" s="225">
        <v>2664</v>
      </c>
      <c r="D12" s="219">
        <f t="shared" si="0"/>
        <v>0.933</v>
      </c>
    </row>
    <row r="13" ht="16.35" customHeight="1" spans="1:4">
      <c r="A13" s="223" t="s">
        <v>649</v>
      </c>
      <c r="B13" s="224">
        <v>164</v>
      </c>
      <c r="C13" s="225">
        <v>185</v>
      </c>
      <c r="D13" s="219">
        <f t="shared" si="0"/>
        <v>0.886</v>
      </c>
    </row>
    <row r="14" ht="16.35" customHeight="1" spans="1:4">
      <c r="A14" s="223" t="s">
        <v>650</v>
      </c>
      <c r="B14" s="224">
        <v>8</v>
      </c>
      <c r="C14" s="225">
        <v>41</v>
      </c>
      <c r="D14" s="219">
        <f t="shared" si="0"/>
        <v>0.195</v>
      </c>
    </row>
    <row r="15" ht="16.35" customHeight="1" spans="1:4">
      <c r="A15" s="223" t="s">
        <v>651</v>
      </c>
      <c r="B15" s="224"/>
      <c r="C15" s="225"/>
      <c r="D15" s="219"/>
    </row>
    <row r="16" ht="16.35" customHeight="1" spans="1:4">
      <c r="A16" s="223" t="s">
        <v>652</v>
      </c>
      <c r="B16" s="224">
        <v>1355</v>
      </c>
      <c r="C16" s="225">
        <v>1282</v>
      </c>
      <c r="D16" s="219">
        <f t="shared" si="0"/>
        <v>1.057</v>
      </c>
    </row>
    <row r="17" ht="16.35" customHeight="1" spans="1:4">
      <c r="A17" s="223" t="s">
        <v>653</v>
      </c>
      <c r="B17" s="224">
        <v>196</v>
      </c>
      <c r="C17" s="225">
        <v>216</v>
      </c>
      <c r="D17" s="219">
        <f t="shared" si="0"/>
        <v>0.907</v>
      </c>
    </row>
    <row r="18" ht="16.35" customHeight="1" spans="1:4">
      <c r="A18" s="223" t="s">
        <v>654</v>
      </c>
      <c r="B18" s="224">
        <v>10</v>
      </c>
      <c r="C18" s="225"/>
      <c r="D18" s="219"/>
    </row>
    <row r="19" ht="16.35" customHeight="1" spans="1:4">
      <c r="A19" s="223" t="s">
        <v>655</v>
      </c>
      <c r="B19" s="224">
        <v>401</v>
      </c>
      <c r="C19" s="225">
        <v>315</v>
      </c>
      <c r="D19" s="219">
        <f t="shared" si="0"/>
        <v>1.273</v>
      </c>
    </row>
    <row r="20" ht="16.35" customHeight="1" spans="1:4">
      <c r="A20" s="223" t="s">
        <v>656</v>
      </c>
      <c r="B20" s="224"/>
      <c r="C20" s="225">
        <v>116</v>
      </c>
      <c r="D20" s="219">
        <f t="shared" si="0"/>
        <v>0</v>
      </c>
    </row>
    <row r="21" ht="16.35" customHeight="1" spans="1:4">
      <c r="A21" s="223" t="s">
        <v>657</v>
      </c>
      <c r="B21" s="224">
        <v>835</v>
      </c>
      <c r="C21" s="225">
        <v>1153</v>
      </c>
      <c r="D21" s="219">
        <f t="shared" si="0"/>
        <v>0.724</v>
      </c>
    </row>
    <row r="22" s="201" customFormat="1" ht="16.35" customHeight="1" spans="1:4">
      <c r="A22" s="220" t="s">
        <v>628</v>
      </c>
      <c r="B22" s="226">
        <v>4</v>
      </c>
      <c r="C22" s="222">
        <f>C24+C27+C28+C29</f>
        <v>16</v>
      </c>
      <c r="D22" s="219">
        <f t="shared" si="0"/>
        <v>0.25</v>
      </c>
    </row>
    <row r="23" ht="16.35" customHeight="1" spans="1:4">
      <c r="A23" s="223" t="s">
        <v>658</v>
      </c>
      <c r="B23" s="224"/>
      <c r="C23" s="225"/>
      <c r="D23" s="219"/>
    </row>
    <row r="24" ht="16.35" customHeight="1" spans="1:4">
      <c r="A24" s="223" t="s">
        <v>659</v>
      </c>
      <c r="B24" s="224"/>
      <c r="C24" s="225"/>
      <c r="D24" s="219"/>
    </row>
    <row r="25" ht="16.35" customHeight="1" spans="1:4">
      <c r="A25" s="223" t="s">
        <v>660</v>
      </c>
      <c r="B25" s="224"/>
      <c r="C25" s="225"/>
      <c r="D25" s="219"/>
    </row>
    <row r="26" ht="16.35" customHeight="1" spans="1:4">
      <c r="A26" s="223" t="s">
        <v>661</v>
      </c>
      <c r="B26" s="224"/>
      <c r="C26" s="225"/>
      <c r="D26" s="219"/>
    </row>
    <row r="27" ht="16.35" customHeight="1" spans="1:4">
      <c r="A27" s="223" t="s">
        <v>662</v>
      </c>
      <c r="B27" s="227">
        <v>4</v>
      </c>
      <c r="C27" s="225">
        <v>16</v>
      </c>
      <c r="D27" s="219">
        <f t="shared" si="0"/>
        <v>0.25</v>
      </c>
    </row>
    <row r="28" ht="16.35" customHeight="1" spans="1:4">
      <c r="A28" s="223" t="s">
        <v>663</v>
      </c>
      <c r="B28" s="224"/>
      <c r="C28" s="225"/>
      <c r="D28" s="219"/>
    </row>
    <row r="29" ht="16.35" customHeight="1" spans="1:4">
      <c r="A29" s="223" t="s">
        <v>664</v>
      </c>
      <c r="B29" s="224"/>
      <c r="C29" s="225"/>
      <c r="D29" s="219"/>
    </row>
    <row r="30" s="201" customFormat="1" ht="16.35" customHeight="1" spans="1:4">
      <c r="A30" s="220" t="s">
        <v>629</v>
      </c>
      <c r="B30" s="221"/>
      <c r="C30" s="222">
        <f>C32+C36</f>
        <v>0</v>
      </c>
      <c r="D30" s="219"/>
    </row>
    <row r="31" ht="16.35" customHeight="1" spans="1:4">
      <c r="A31" s="223" t="s">
        <v>658</v>
      </c>
      <c r="B31" s="224"/>
      <c r="C31" s="225"/>
      <c r="D31" s="219"/>
    </row>
    <row r="32" ht="16.35" customHeight="1" spans="1:4">
      <c r="A32" s="223" t="s">
        <v>659</v>
      </c>
      <c r="B32" s="224"/>
      <c r="C32" s="225"/>
      <c r="D32" s="219"/>
    </row>
    <row r="33" ht="16.35" customHeight="1" spans="1:4">
      <c r="A33" s="223" t="s">
        <v>660</v>
      </c>
      <c r="B33" s="224"/>
      <c r="C33" s="225"/>
      <c r="D33" s="219"/>
    </row>
    <row r="34" ht="16.35" customHeight="1" spans="1:4">
      <c r="A34" s="223" t="s">
        <v>662</v>
      </c>
      <c r="B34" s="224"/>
      <c r="C34" s="225"/>
      <c r="D34" s="219"/>
    </row>
    <row r="35" ht="16.35" customHeight="1" spans="1:4">
      <c r="A35" s="223" t="s">
        <v>663</v>
      </c>
      <c r="B35" s="224"/>
      <c r="C35" s="225"/>
      <c r="D35" s="219"/>
    </row>
    <row r="36" ht="16.35" customHeight="1" spans="1:4">
      <c r="A36" s="223" t="s">
        <v>664</v>
      </c>
      <c r="B36" s="224"/>
      <c r="C36" s="225"/>
      <c r="D36" s="219"/>
    </row>
    <row r="37" s="201" customFormat="1" ht="16.35" customHeight="1" spans="1:4">
      <c r="A37" s="220" t="s">
        <v>630</v>
      </c>
      <c r="B37" s="221">
        <v>92703</v>
      </c>
      <c r="C37" s="222">
        <f>C38+C39</f>
        <v>91673</v>
      </c>
      <c r="D37" s="219">
        <f t="shared" si="0"/>
        <v>1.011</v>
      </c>
    </row>
    <row r="38" ht="16.35" customHeight="1" spans="1:4">
      <c r="A38" s="223" t="s">
        <v>665</v>
      </c>
      <c r="B38" s="224">
        <v>86172</v>
      </c>
      <c r="C38" s="225">
        <v>82595</v>
      </c>
      <c r="D38" s="219">
        <f t="shared" si="0"/>
        <v>1.043</v>
      </c>
    </row>
    <row r="39" ht="16.35" customHeight="1" spans="1:4">
      <c r="A39" s="223" t="s">
        <v>666</v>
      </c>
      <c r="B39" s="224">
        <v>6531</v>
      </c>
      <c r="C39" s="225">
        <v>9078</v>
      </c>
      <c r="D39" s="219">
        <f t="shared" si="0"/>
        <v>0.719</v>
      </c>
    </row>
    <row r="40" ht="16.35" customHeight="1" spans="1:4">
      <c r="A40" s="223" t="s">
        <v>667</v>
      </c>
      <c r="B40" s="224"/>
      <c r="C40" s="225"/>
      <c r="D40" s="219"/>
    </row>
    <row r="41" s="201" customFormat="1" ht="16.35" customHeight="1" spans="1:4">
      <c r="A41" s="220" t="s">
        <v>631</v>
      </c>
      <c r="B41" s="221">
        <v>60</v>
      </c>
      <c r="C41" s="222">
        <f>C42</f>
        <v>27</v>
      </c>
      <c r="D41" s="219">
        <f>B41/C41</f>
        <v>2.222</v>
      </c>
    </row>
    <row r="42" ht="16.35" customHeight="1" spans="1:4">
      <c r="A42" s="223" t="s">
        <v>668</v>
      </c>
      <c r="B42" s="224">
        <v>60</v>
      </c>
      <c r="C42" s="228">
        <v>27</v>
      </c>
      <c r="D42" s="219">
        <f>B42/C42</f>
        <v>2.222</v>
      </c>
    </row>
    <row r="43" ht="16.35" customHeight="1" spans="1:4">
      <c r="A43" s="223" t="s">
        <v>669</v>
      </c>
      <c r="B43" s="224"/>
      <c r="C43" s="225"/>
      <c r="D43" s="219"/>
    </row>
    <row r="44" s="201" customFormat="1" ht="16.35" customHeight="1" spans="1:4">
      <c r="A44" s="220" t="s">
        <v>632</v>
      </c>
      <c r="B44" s="221"/>
      <c r="C44" s="222">
        <f>C47</f>
        <v>0</v>
      </c>
      <c r="D44" s="219"/>
    </row>
    <row r="45" ht="16.35" customHeight="1" spans="1:4">
      <c r="A45" s="223" t="s">
        <v>670</v>
      </c>
      <c r="B45" s="224"/>
      <c r="C45" s="225"/>
      <c r="D45" s="219"/>
    </row>
    <row r="46" ht="16.35" customHeight="1" spans="1:4">
      <c r="A46" s="223" t="s">
        <v>671</v>
      </c>
      <c r="B46" s="224"/>
      <c r="C46" s="225"/>
      <c r="D46" s="219"/>
    </row>
    <row r="47" ht="16.35" customHeight="1" spans="1:4">
      <c r="A47" s="223" t="s">
        <v>672</v>
      </c>
      <c r="B47" s="224"/>
      <c r="C47" s="225"/>
      <c r="D47" s="219"/>
    </row>
    <row r="48" s="201" customFormat="1" ht="16.35" customHeight="1" spans="1:4">
      <c r="A48" s="220" t="s">
        <v>633</v>
      </c>
      <c r="B48" s="221"/>
      <c r="C48" s="222"/>
      <c r="D48" s="219"/>
    </row>
    <row r="49" ht="16.35" customHeight="1" spans="1:4">
      <c r="A49" s="223" t="s">
        <v>673</v>
      </c>
      <c r="B49" s="224"/>
      <c r="C49" s="225"/>
      <c r="D49" s="219"/>
    </row>
    <row r="50" ht="16.35" customHeight="1" spans="1:4">
      <c r="A50" s="223" t="s">
        <v>674</v>
      </c>
      <c r="B50" s="224"/>
      <c r="C50" s="225"/>
      <c r="D50" s="219"/>
    </row>
    <row r="51" s="201" customFormat="1" ht="16.35" customHeight="1" spans="1:4">
      <c r="A51" s="220" t="s">
        <v>634</v>
      </c>
      <c r="B51" s="221">
        <v>38044</v>
      </c>
      <c r="C51" s="222">
        <f>C52+C53+C54+C55+C56</f>
        <v>41025</v>
      </c>
      <c r="D51" s="219">
        <f>B51/C51</f>
        <v>0.927</v>
      </c>
    </row>
    <row r="52" ht="16.35" customHeight="1" spans="1:4">
      <c r="A52" s="223" t="s">
        <v>675</v>
      </c>
      <c r="B52" s="224">
        <v>9160</v>
      </c>
      <c r="C52" s="228">
        <v>9098</v>
      </c>
      <c r="D52" s="219">
        <f>B52/C52</f>
        <v>1.007</v>
      </c>
    </row>
    <row r="53" ht="16.35" customHeight="1" spans="1:4">
      <c r="A53" s="223" t="s">
        <v>676</v>
      </c>
      <c r="B53" s="224">
        <v>82</v>
      </c>
      <c r="C53" s="228">
        <v>169</v>
      </c>
      <c r="D53" s="219">
        <f>B53/C53</f>
        <v>0.485</v>
      </c>
    </row>
    <row r="54" ht="16.35" customHeight="1" spans="1:4">
      <c r="A54" s="223" t="s">
        <v>677</v>
      </c>
      <c r="B54" s="224"/>
      <c r="C54" s="225"/>
      <c r="D54" s="219"/>
    </row>
    <row r="55" ht="16.35" customHeight="1" spans="1:4">
      <c r="A55" s="223" t="s">
        <v>678</v>
      </c>
      <c r="B55" s="224">
        <v>26809</v>
      </c>
      <c r="C55" s="225">
        <v>29635</v>
      </c>
      <c r="D55" s="219">
        <f>B55/C55</f>
        <v>0.905</v>
      </c>
    </row>
    <row r="56" ht="16.35" customHeight="1" spans="1:4">
      <c r="A56" s="223" t="s">
        <v>679</v>
      </c>
      <c r="B56" s="224">
        <v>1993</v>
      </c>
      <c r="C56" s="225">
        <v>2123</v>
      </c>
      <c r="D56" s="219">
        <f>B56/C56</f>
        <v>0.939</v>
      </c>
    </row>
    <row r="57" s="201" customFormat="1" ht="16.35" customHeight="1" spans="1:4">
      <c r="A57" s="220" t="s">
        <v>635</v>
      </c>
      <c r="B57" s="221"/>
      <c r="C57" s="225"/>
      <c r="D57" s="219"/>
    </row>
    <row r="58" ht="16.35" customHeight="1" spans="1:4">
      <c r="A58" s="223" t="s">
        <v>680</v>
      </c>
      <c r="B58" s="224"/>
      <c r="C58" s="225"/>
      <c r="D58" s="219"/>
    </row>
    <row r="59" ht="16.35" customHeight="1" spans="1:4">
      <c r="A59" s="223" t="s">
        <v>681</v>
      </c>
      <c r="B59" s="224"/>
      <c r="C59" s="225"/>
      <c r="D59" s="219"/>
    </row>
    <row r="60" s="201" customFormat="1" ht="16.35" customHeight="1" spans="1:4">
      <c r="A60" s="220" t="s">
        <v>636</v>
      </c>
      <c r="B60" s="221"/>
      <c r="C60" s="222"/>
      <c r="D60" s="219"/>
    </row>
    <row r="61" ht="16.35" customHeight="1" spans="1:4">
      <c r="A61" s="223" t="s">
        <v>682</v>
      </c>
      <c r="B61" s="224"/>
      <c r="C61" s="225"/>
      <c r="D61" s="219"/>
    </row>
    <row r="62" ht="16.35" customHeight="1" spans="1:4">
      <c r="A62" s="223" t="s">
        <v>683</v>
      </c>
      <c r="B62" s="224"/>
      <c r="C62" s="225"/>
      <c r="D62" s="219"/>
    </row>
    <row r="63" ht="16.35" customHeight="1" spans="1:4">
      <c r="A63" s="223" t="s">
        <v>684</v>
      </c>
      <c r="B63" s="224"/>
      <c r="C63" s="225"/>
      <c r="D63" s="219"/>
    </row>
    <row r="64" ht="16.35" customHeight="1" spans="1:4">
      <c r="A64" s="223" t="s">
        <v>685</v>
      </c>
      <c r="B64" s="224"/>
      <c r="C64" s="225"/>
      <c r="D64" s="219"/>
    </row>
    <row r="65" s="201" customFormat="1" ht="16.35" customHeight="1" spans="1:4">
      <c r="A65" s="220" t="s">
        <v>637</v>
      </c>
      <c r="B65" s="221"/>
      <c r="C65" s="222"/>
      <c r="D65" s="219"/>
    </row>
    <row r="66" ht="16.35" customHeight="1" spans="1:4">
      <c r="A66" s="223" t="s">
        <v>686</v>
      </c>
      <c r="B66" s="224"/>
      <c r="C66" s="225"/>
      <c r="D66" s="219"/>
    </row>
    <row r="67" ht="16.35" customHeight="1" spans="1:4">
      <c r="A67" s="223" t="s">
        <v>687</v>
      </c>
      <c r="B67" s="224"/>
      <c r="C67" s="225"/>
      <c r="D67" s="219"/>
    </row>
    <row r="68" s="201" customFormat="1" ht="16.35" customHeight="1" spans="1:4">
      <c r="A68" s="220" t="s">
        <v>638</v>
      </c>
      <c r="B68" s="221"/>
      <c r="C68" s="222"/>
      <c r="D68" s="219"/>
    </row>
    <row r="69" ht="16.35" customHeight="1" spans="1:4">
      <c r="A69" s="223" t="s">
        <v>688</v>
      </c>
      <c r="B69" s="224"/>
      <c r="C69" s="225"/>
      <c r="D69" s="219"/>
    </row>
    <row r="70" ht="16.35" customHeight="1" spans="1:4">
      <c r="A70" s="223" t="s">
        <v>689</v>
      </c>
      <c r="B70" s="224"/>
      <c r="C70" s="225"/>
      <c r="D70" s="219"/>
    </row>
    <row r="71" ht="16.35" customHeight="1" spans="1:4">
      <c r="A71" s="223" t="s">
        <v>690</v>
      </c>
      <c r="B71" s="224"/>
      <c r="C71" s="225"/>
      <c r="D71" s="219"/>
    </row>
    <row r="72" ht="16.35" customHeight="1" spans="1:4">
      <c r="A72" s="223" t="s">
        <v>691</v>
      </c>
      <c r="B72" s="224"/>
      <c r="C72" s="225"/>
      <c r="D72" s="219"/>
    </row>
    <row r="73" s="201" customFormat="1" ht="16.35" customHeight="1" spans="1:4">
      <c r="A73" s="220" t="s">
        <v>639</v>
      </c>
      <c r="B73" s="221"/>
      <c r="C73" s="222"/>
      <c r="D73" s="219"/>
    </row>
    <row r="74" ht="16.35" customHeight="1" spans="1:4">
      <c r="A74" s="223" t="s">
        <v>608</v>
      </c>
      <c r="B74" s="224"/>
      <c r="C74" s="225"/>
      <c r="D74" s="219"/>
    </row>
    <row r="75" ht="16.35" customHeight="1" spans="1:4">
      <c r="A75" s="223" t="s">
        <v>692</v>
      </c>
      <c r="B75" s="224"/>
      <c r="C75" s="225"/>
      <c r="D75" s="219"/>
    </row>
    <row r="76" s="201" customFormat="1" ht="16.35" customHeight="1" spans="1:4">
      <c r="A76" s="220" t="s">
        <v>640</v>
      </c>
      <c r="B76" s="226">
        <f>B78+B79</f>
        <v>1906</v>
      </c>
      <c r="C76" s="228">
        <v>1936</v>
      </c>
      <c r="D76" s="219">
        <f>B76/C76</f>
        <v>0.985</v>
      </c>
    </row>
    <row r="77" ht="16.35" customHeight="1" spans="1:4">
      <c r="A77" s="223" t="s">
        <v>693</v>
      </c>
      <c r="B77" s="227"/>
      <c r="C77" s="225"/>
      <c r="D77" s="219"/>
    </row>
    <row r="78" ht="16.35" customHeight="1" spans="1:4">
      <c r="A78" s="223" t="s">
        <v>694</v>
      </c>
      <c r="B78" s="227"/>
      <c r="C78" s="225"/>
      <c r="D78" s="219"/>
    </row>
    <row r="79" ht="16.35" customHeight="1" spans="1:4">
      <c r="A79" s="223" t="s">
        <v>695</v>
      </c>
      <c r="B79" s="227">
        <v>1906</v>
      </c>
      <c r="C79" s="228">
        <v>1936</v>
      </c>
      <c r="D79" s="219">
        <f>B79/C79</f>
        <v>0.985</v>
      </c>
    </row>
    <row r="80" ht="17.45" customHeight="1" spans="1:4">
      <c r="A80" s="223" t="s">
        <v>611</v>
      </c>
      <c r="B80" s="224"/>
      <c r="C80" s="225"/>
      <c r="D80" s="219"/>
    </row>
    <row r="81" ht="24" customHeight="1" spans="1:4">
      <c r="A81" s="229"/>
      <c r="B81" s="230"/>
      <c r="C81" s="231"/>
      <c r="D81" s="232"/>
    </row>
  </sheetData>
  <mergeCells count="1">
    <mergeCell ref="A2:D2"/>
  </mergeCells>
  <printOptions horizontalCentered="1"/>
  <pageMargins left="0.393055555555556" right="0.393055555555556" top="0.590277777777778" bottom="0.393055555555556" header="0.313888888888889" footer="0.313888888888889"/>
  <pageSetup paperSize="9" fitToHeight="0"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theme="0"/>
    <pageSetUpPr fitToPage="1"/>
  </sheetPr>
  <dimension ref="A1:B64"/>
  <sheetViews>
    <sheetView topLeftCell="A10" workbookViewId="0">
      <selection activeCell="K48" sqref="K48"/>
    </sheetView>
  </sheetViews>
  <sheetFormatPr defaultColWidth="9" defaultRowHeight="14.25" outlineLevelCol="1"/>
  <cols>
    <col min="1" max="1" width="59.25" customWidth="1"/>
    <col min="2" max="2" width="23.375" customWidth="1"/>
  </cols>
  <sheetData>
    <row r="1" spans="1:1">
      <c r="A1" s="16" t="s">
        <v>696</v>
      </c>
    </row>
    <row r="2" ht="29.1" customHeight="1" spans="1:2">
      <c r="A2" s="186" t="s">
        <v>697</v>
      </c>
      <c r="B2" s="186"/>
    </row>
    <row r="3" spans="1:2">
      <c r="A3" s="193"/>
      <c r="B3" s="144" t="s">
        <v>698</v>
      </c>
    </row>
    <row r="4" ht="19.7" customHeight="1" spans="1:2">
      <c r="A4" s="194" t="s">
        <v>699</v>
      </c>
      <c r="B4" s="98" t="s">
        <v>700</v>
      </c>
    </row>
    <row r="5" ht="16.7" customHeight="1" spans="1:2">
      <c r="A5" s="195" t="s">
        <v>701</v>
      </c>
      <c r="B5" s="196">
        <v>0</v>
      </c>
    </row>
    <row r="6" ht="16.7" customHeight="1" spans="1:2">
      <c r="A6" s="197" t="s">
        <v>702</v>
      </c>
      <c r="B6" s="196">
        <v>0</v>
      </c>
    </row>
    <row r="7" ht="16.7" customHeight="1" spans="1:2">
      <c r="A7" s="197" t="s">
        <v>703</v>
      </c>
      <c r="B7" s="196">
        <v>0</v>
      </c>
    </row>
    <row r="8" ht="16.7" customHeight="1" spans="1:2">
      <c r="A8" s="197" t="s">
        <v>704</v>
      </c>
      <c r="B8" s="196">
        <v>0</v>
      </c>
    </row>
    <row r="9" ht="16.7" customHeight="1" spans="1:2">
      <c r="A9" s="195" t="s">
        <v>705</v>
      </c>
      <c r="B9" s="196">
        <v>0</v>
      </c>
    </row>
    <row r="10" ht="16.7" customHeight="1" spans="1:2">
      <c r="A10" s="197" t="s">
        <v>706</v>
      </c>
      <c r="B10" s="196">
        <v>0</v>
      </c>
    </row>
    <row r="11" ht="16.7" customHeight="1" spans="1:2">
      <c r="A11" s="197" t="s">
        <v>707</v>
      </c>
      <c r="B11" s="196">
        <v>0</v>
      </c>
    </row>
    <row r="12" ht="16.7" customHeight="1" spans="1:2">
      <c r="A12" s="197" t="s">
        <v>708</v>
      </c>
      <c r="B12" s="196">
        <v>0</v>
      </c>
    </row>
    <row r="13" ht="16.7" customHeight="1" spans="1:2">
      <c r="A13" s="197" t="s">
        <v>709</v>
      </c>
      <c r="B13" s="196">
        <v>0</v>
      </c>
    </row>
    <row r="14" ht="16.7" customHeight="1" spans="1:2">
      <c r="A14" s="197" t="s">
        <v>710</v>
      </c>
      <c r="B14" s="196">
        <v>0</v>
      </c>
    </row>
    <row r="15" ht="16.7" customHeight="1" spans="1:2">
      <c r="A15" s="197" t="s">
        <v>711</v>
      </c>
      <c r="B15" s="196">
        <v>0</v>
      </c>
    </row>
    <row r="16" ht="16.7" customHeight="1" spans="1:2">
      <c r="A16" s="197" t="s">
        <v>712</v>
      </c>
      <c r="B16" s="196">
        <v>0</v>
      </c>
    </row>
    <row r="17" ht="16.7" customHeight="1" spans="1:2">
      <c r="A17" s="197" t="s">
        <v>713</v>
      </c>
      <c r="B17" s="196">
        <v>0</v>
      </c>
    </row>
    <row r="18" ht="16.7" customHeight="1" spans="1:2">
      <c r="A18" s="197" t="s">
        <v>714</v>
      </c>
      <c r="B18" s="196">
        <v>0</v>
      </c>
    </row>
    <row r="19" ht="16.7" customHeight="1" spans="1:2">
      <c r="A19" s="198" t="s">
        <v>715</v>
      </c>
      <c r="B19" s="196">
        <v>0</v>
      </c>
    </row>
    <row r="20" ht="16.7" customHeight="1" spans="1:2">
      <c r="A20" s="197" t="s">
        <v>716</v>
      </c>
      <c r="B20" s="196">
        <v>0</v>
      </c>
    </row>
    <row r="21" ht="16.7" customHeight="1" spans="1:2">
      <c r="A21" s="197" t="s">
        <v>717</v>
      </c>
      <c r="B21" s="196">
        <v>0</v>
      </c>
    </row>
    <row r="22" ht="16.7" customHeight="1" spans="1:2">
      <c r="A22" s="197" t="s">
        <v>718</v>
      </c>
      <c r="B22" s="196">
        <v>0</v>
      </c>
    </row>
    <row r="23" ht="16.7" customHeight="1" spans="1:2">
      <c r="A23" s="197" t="s">
        <v>719</v>
      </c>
      <c r="B23" s="196">
        <v>0</v>
      </c>
    </row>
    <row r="24" ht="16.7" customHeight="1" spans="1:2">
      <c r="A24" s="197" t="s">
        <v>720</v>
      </c>
      <c r="B24" s="196">
        <v>0</v>
      </c>
    </row>
    <row r="25" ht="16.7" customHeight="1" spans="1:2">
      <c r="A25" s="195" t="s">
        <v>721</v>
      </c>
      <c r="B25" s="196">
        <v>0</v>
      </c>
    </row>
    <row r="26" ht="16.7" customHeight="1" spans="1:2">
      <c r="A26" s="197" t="s">
        <v>722</v>
      </c>
      <c r="B26" s="196">
        <v>0</v>
      </c>
    </row>
    <row r="27" ht="16.7" customHeight="1" spans="1:2">
      <c r="A27" s="197" t="s">
        <v>723</v>
      </c>
      <c r="B27" s="196">
        <v>0</v>
      </c>
    </row>
    <row r="28" ht="16.7" customHeight="1" spans="1:2">
      <c r="A28" s="197" t="s">
        <v>724</v>
      </c>
      <c r="B28" s="196">
        <v>0</v>
      </c>
    </row>
    <row r="29" ht="16.7" customHeight="1" spans="1:2">
      <c r="A29" s="197" t="s">
        <v>723</v>
      </c>
      <c r="B29" s="196">
        <v>0</v>
      </c>
    </row>
    <row r="30" ht="16.7" customHeight="1" spans="1:2">
      <c r="A30" s="197" t="s">
        <v>725</v>
      </c>
      <c r="B30" s="196">
        <v>0</v>
      </c>
    </row>
    <row r="31" ht="16.7" customHeight="1" spans="1:2">
      <c r="A31" s="197" t="s">
        <v>723</v>
      </c>
      <c r="B31" s="196">
        <v>0</v>
      </c>
    </row>
    <row r="32" ht="16.7" customHeight="1" spans="1:2">
      <c r="A32" s="197" t="s">
        <v>726</v>
      </c>
      <c r="B32" s="196">
        <v>0</v>
      </c>
    </row>
    <row r="33" ht="16.7" customHeight="1" spans="1:2">
      <c r="A33" s="197" t="s">
        <v>723</v>
      </c>
      <c r="B33" s="196">
        <v>0</v>
      </c>
    </row>
    <row r="34" ht="16.7" customHeight="1" spans="1:2">
      <c r="A34" s="197" t="s">
        <v>727</v>
      </c>
      <c r="B34" s="196">
        <v>0</v>
      </c>
    </row>
    <row r="35" ht="16.7" customHeight="1" spans="1:2">
      <c r="A35" s="197" t="s">
        <v>723</v>
      </c>
      <c r="B35" s="196">
        <v>0</v>
      </c>
    </row>
    <row r="36" ht="16.7" customHeight="1" spans="1:2">
      <c r="A36" s="197" t="s">
        <v>728</v>
      </c>
      <c r="B36" s="196">
        <v>0</v>
      </c>
    </row>
    <row r="37" ht="16.7" customHeight="1" spans="1:2">
      <c r="A37" s="197" t="s">
        <v>723</v>
      </c>
      <c r="B37" s="196">
        <v>0</v>
      </c>
    </row>
    <row r="38" ht="16.7" customHeight="1" spans="1:2">
      <c r="A38" s="197" t="s">
        <v>729</v>
      </c>
      <c r="B38" s="196">
        <v>0</v>
      </c>
    </row>
    <row r="39" ht="16.7" customHeight="1" spans="1:2">
      <c r="A39" s="197" t="s">
        <v>723</v>
      </c>
      <c r="B39" s="196">
        <v>0</v>
      </c>
    </row>
    <row r="40" ht="16.7" customHeight="1" spans="1:2">
      <c r="A40" s="197" t="s">
        <v>730</v>
      </c>
      <c r="B40" s="196">
        <v>0</v>
      </c>
    </row>
    <row r="41" ht="16.7" customHeight="1" spans="1:2">
      <c r="A41" s="197" t="s">
        <v>723</v>
      </c>
      <c r="B41" s="196">
        <v>0</v>
      </c>
    </row>
    <row r="42" ht="16.7" customHeight="1" spans="1:2">
      <c r="A42" s="197" t="s">
        <v>731</v>
      </c>
      <c r="B42" s="196">
        <v>0</v>
      </c>
    </row>
    <row r="43" ht="16.7" customHeight="1" spans="1:2">
      <c r="A43" s="197" t="s">
        <v>723</v>
      </c>
      <c r="B43" s="196">
        <v>0</v>
      </c>
    </row>
    <row r="44" ht="16.7" customHeight="1" spans="1:2">
      <c r="A44" s="197" t="s">
        <v>732</v>
      </c>
      <c r="B44" s="196">
        <v>0</v>
      </c>
    </row>
    <row r="45" ht="16.7" customHeight="1" spans="1:2">
      <c r="A45" s="197" t="s">
        <v>723</v>
      </c>
      <c r="B45" s="196">
        <v>0</v>
      </c>
    </row>
    <row r="46" ht="16.7" customHeight="1" spans="1:2">
      <c r="A46" s="197" t="s">
        <v>733</v>
      </c>
      <c r="B46" s="196">
        <v>0</v>
      </c>
    </row>
    <row r="47" ht="16.7" customHeight="1" spans="1:2">
      <c r="A47" s="197" t="s">
        <v>723</v>
      </c>
      <c r="B47" s="196">
        <v>0</v>
      </c>
    </row>
    <row r="48" ht="16.7" customHeight="1" spans="1:2">
      <c r="A48" s="197" t="s">
        <v>734</v>
      </c>
      <c r="B48" s="196">
        <v>0</v>
      </c>
    </row>
    <row r="49" ht="16.7" customHeight="1" spans="1:2">
      <c r="A49" s="197" t="s">
        <v>723</v>
      </c>
      <c r="B49" s="196">
        <v>0</v>
      </c>
    </row>
    <row r="50" ht="16.7" customHeight="1" spans="1:2">
      <c r="A50" s="197" t="s">
        <v>735</v>
      </c>
      <c r="B50" s="196">
        <v>0</v>
      </c>
    </row>
    <row r="51" ht="16.7" customHeight="1" spans="1:2">
      <c r="A51" s="197" t="s">
        <v>723</v>
      </c>
      <c r="B51" s="196">
        <v>0</v>
      </c>
    </row>
    <row r="52" ht="16.7" customHeight="1" spans="1:2">
      <c r="A52" s="197" t="s">
        <v>736</v>
      </c>
      <c r="B52" s="196">
        <v>0</v>
      </c>
    </row>
    <row r="53" ht="16.7" customHeight="1" spans="1:2">
      <c r="A53" s="197" t="s">
        <v>723</v>
      </c>
      <c r="B53" s="196">
        <v>0</v>
      </c>
    </row>
    <row r="54" ht="16.7" customHeight="1" spans="1:2">
      <c r="A54" s="197" t="s">
        <v>737</v>
      </c>
      <c r="B54" s="196">
        <v>0</v>
      </c>
    </row>
    <row r="55" ht="16.7" customHeight="1" spans="1:2">
      <c r="A55" s="197" t="s">
        <v>723</v>
      </c>
      <c r="B55" s="196">
        <v>0</v>
      </c>
    </row>
    <row r="56" ht="16.7" customHeight="1" spans="1:2">
      <c r="A56" s="197" t="s">
        <v>738</v>
      </c>
      <c r="B56" s="196">
        <v>0</v>
      </c>
    </row>
    <row r="57" ht="16.7" customHeight="1" spans="1:2">
      <c r="A57" s="197" t="s">
        <v>723</v>
      </c>
      <c r="B57" s="196">
        <v>0</v>
      </c>
    </row>
    <row r="58" ht="16.7" customHeight="1" spans="1:2">
      <c r="A58" s="197" t="s">
        <v>739</v>
      </c>
      <c r="B58" s="196">
        <v>0</v>
      </c>
    </row>
    <row r="59" ht="16.7" customHeight="1" spans="1:2">
      <c r="A59" s="197" t="s">
        <v>723</v>
      </c>
      <c r="B59" s="196">
        <v>0</v>
      </c>
    </row>
    <row r="60" ht="16.7" customHeight="1" spans="1:2">
      <c r="A60" s="197" t="s">
        <v>740</v>
      </c>
      <c r="B60" s="196">
        <v>0</v>
      </c>
    </row>
    <row r="61" ht="16.7" customHeight="1" spans="1:2">
      <c r="A61" s="197" t="s">
        <v>723</v>
      </c>
      <c r="B61" s="196">
        <v>0</v>
      </c>
    </row>
    <row r="62" ht="16.7" customHeight="1" spans="1:2">
      <c r="A62" s="197" t="s">
        <v>741</v>
      </c>
      <c r="B62" s="196">
        <v>0</v>
      </c>
    </row>
    <row r="63" ht="18.75" customHeight="1" spans="1:2">
      <c r="A63" s="199" t="s">
        <v>742</v>
      </c>
      <c r="B63" s="196">
        <v>0</v>
      </c>
    </row>
    <row r="64" ht="35" customHeight="1" spans="1:2">
      <c r="A64" s="200" t="s">
        <v>743</v>
      </c>
      <c r="B64" s="200"/>
    </row>
  </sheetData>
  <mergeCells count="2">
    <mergeCell ref="A2:B2"/>
    <mergeCell ref="A64:B64"/>
  </mergeCells>
  <printOptions horizontalCentered="1"/>
  <pageMargins left="0.393055555555556" right="0.393055555555556" top="0.590277777777778" bottom="0.393055555555556" header="0.313888888888889" footer="0.313888888888889"/>
  <pageSetup paperSize="9" scale="67"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theme="0"/>
    <pageSetUpPr fitToPage="1"/>
  </sheetPr>
  <dimension ref="A1:XEN17"/>
  <sheetViews>
    <sheetView workbookViewId="0">
      <selection activeCell="K48" sqref="K48"/>
    </sheetView>
  </sheetViews>
  <sheetFormatPr defaultColWidth="9" defaultRowHeight="14.25"/>
  <cols>
    <col min="1" max="1" width="19.875" style="185" customWidth="1"/>
    <col min="2" max="2" width="17.25" style="185" customWidth="1"/>
    <col min="3" max="3" width="14.125" style="185" customWidth="1"/>
    <col min="4" max="4" width="17.375" style="185" customWidth="1"/>
    <col min="5" max="5" width="15" style="185" customWidth="1"/>
    <col min="6" max="16384" width="9" style="185"/>
  </cols>
  <sheetData>
    <row r="1" spans="1:16368">
      <c r="A1" s="16" t="s">
        <v>744</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c r="IV1" s="16"/>
      <c r="IW1" s="16"/>
      <c r="IX1" s="16"/>
      <c r="IY1" s="16"/>
      <c r="IZ1" s="16"/>
      <c r="JA1" s="16"/>
      <c r="JB1" s="16"/>
      <c r="JC1" s="16"/>
      <c r="JD1" s="16"/>
      <c r="JE1" s="16"/>
      <c r="JF1" s="16"/>
      <c r="JG1" s="16"/>
      <c r="JH1" s="16"/>
      <c r="JI1" s="16"/>
      <c r="JJ1" s="16"/>
      <c r="JK1" s="16"/>
      <c r="JL1" s="16"/>
      <c r="JM1" s="16"/>
      <c r="JN1" s="16"/>
      <c r="JO1" s="16"/>
      <c r="JP1" s="16"/>
      <c r="JQ1" s="16"/>
      <c r="JR1" s="16"/>
      <c r="JS1" s="16"/>
      <c r="JT1" s="16"/>
      <c r="JU1" s="16"/>
      <c r="JV1" s="16"/>
      <c r="JW1" s="16"/>
      <c r="JX1" s="16"/>
      <c r="JY1" s="16"/>
      <c r="JZ1" s="16"/>
      <c r="KA1" s="16"/>
      <c r="KB1" s="16"/>
      <c r="KC1" s="16"/>
      <c r="KD1" s="16"/>
      <c r="KE1" s="16"/>
      <c r="KF1" s="16"/>
      <c r="KG1" s="16"/>
      <c r="KH1" s="16"/>
      <c r="KI1" s="16"/>
      <c r="KJ1" s="16"/>
      <c r="KK1" s="16"/>
      <c r="KL1" s="16"/>
      <c r="KM1" s="16"/>
      <c r="KN1" s="16"/>
      <c r="KO1" s="16"/>
      <c r="KP1" s="16"/>
      <c r="KQ1" s="16"/>
      <c r="KR1" s="16"/>
      <c r="KS1" s="16"/>
      <c r="KT1" s="16"/>
      <c r="KU1" s="16"/>
      <c r="KV1" s="16"/>
      <c r="KW1" s="16"/>
      <c r="KX1" s="16"/>
      <c r="KY1" s="16"/>
      <c r="KZ1" s="16"/>
      <c r="LA1" s="16"/>
      <c r="LB1" s="16"/>
      <c r="LC1" s="16"/>
      <c r="LD1" s="16"/>
      <c r="LE1" s="16"/>
      <c r="LF1" s="16"/>
      <c r="LG1" s="16"/>
      <c r="LH1" s="16"/>
      <c r="LI1" s="16"/>
      <c r="LJ1" s="16"/>
      <c r="LK1" s="16"/>
      <c r="LL1" s="16"/>
      <c r="LM1" s="16"/>
      <c r="LN1" s="16"/>
      <c r="LO1" s="16"/>
      <c r="LP1" s="16"/>
      <c r="LQ1" s="16"/>
      <c r="LR1" s="16"/>
      <c r="LS1" s="16"/>
      <c r="LT1" s="16"/>
      <c r="LU1" s="16"/>
      <c r="LV1" s="16"/>
      <c r="LW1" s="16"/>
      <c r="LX1" s="16"/>
      <c r="LY1" s="16"/>
      <c r="LZ1" s="16"/>
      <c r="MA1" s="16"/>
      <c r="MB1" s="16"/>
      <c r="MC1" s="16"/>
      <c r="MD1" s="16"/>
      <c r="ME1" s="16"/>
      <c r="MF1" s="16"/>
      <c r="MG1" s="16"/>
      <c r="MH1" s="16"/>
      <c r="MI1" s="16"/>
      <c r="MJ1" s="16"/>
      <c r="MK1" s="16"/>
      <c r="ML1" s="16"/>
      <c r="MM1" s="16"/>
      <c r="MN1" s="16"/>
      <c r="MO1" s="16"/>
      <c r="MP1" s="16"/>
      <c r="MQ1" s="16"/>
      <c r="MR1" s="16"/>
      <c r="MS1" s="16"/>
      <c r="MT1" s="16"/>
      <c r="MU1" s="16"/>
      <c r="MV1" s="16"/>
      <c r="MW1" s="16"/>
      <c r="MX1" s="16"/>
      <c r="MY1" s="16"/>
      <c r="MZ1" s="16"/>
      <c r="NA1" s="16"/>
      <c r="NB1" s="16"/>
      <c r="NC1" s="16"/>
      <c r="ND1" s="16"/>
      <c r="NE1" s="16"/>
      <c r="NF1" s="16"/>
      <c r="NG1" s="16"/>
      <c r="NH1" s="16"/>
      <c r="NI1" s="16"/>
      <c r="NJ1" s="16"/>
      <c r="NK1" s="16"/>
      <c r="NL1" s="16"/>
      <c r="NM1" s="16"/>
      <c r="NN1" s="16"/>
      <c r="NO1" s="16"/>
      <c r="NP1" s="16"/>
      <c r="NQ1" s="16"/>
      <c r="NR1" s="16"/>
      <c r="NS1" s="16"/>
      <c r="NT1" s="16"/>
      <c r="NU1" s="16"/>
      <c r="NV1" s="16"/>
      <c r="NW1" s="16"/>
      <c r="NX1" s="16"/>
      <c r="NY1" s="16"/>
      <c r="NZ1" s="16"/>
      <c r="OA1" s="16"/>
      <c r="OB1" s="16"/>
      <c r="OC1" s="16"/>
      <c r="OD1" s="16"/>
      <c r="OE1" s="16"/>
      <c r="OF1" s="16"/>
      <c r="OG1" s="16"/>
      <c r="OH1" s="16"/>
      <c r="OI1" s="16"/>
      <c r="OJ1" s="16"/>
      <c r="OK1" s="16"/>
      <c r="OL1" s="16"/>
      <c r="OM1" s="16"/>
      <c r="ON1" s="16"/>
      <c r="OO1" s="16"/>
      <c r="OP1" s="16"/>
      <c r="OQ1" s="16"/>
      <c r="OR1" s="16"/>
      <c r="OS1" s="16"/>
      <c r="OT1" s="16"/>
      <c r="OU1" s="16"/>
      <c r="OV1" s="16"/>
      <c r="OW1" s="16"/>
      <c r="OX1" s="16"/>
      <c r="OY1" s="16"/>
      <c r="OZ1" s="16"/>
      <c r="PA1" s="16"/>
      <c r="PB1" s="16"/>
      <c r="PC1" s="16"/>
      <c r="PD1" s="16"/>
      <c r="PE1" s="16"/>
      <c r="PF1" s="16"/>
      <c r="PG1" s="16"/>
      <c r="PH1" s="16"/>
      <c r="PI1" s="16"/>
      <c r="PJ1" s="16"/>
      <c r="PK1" s="16"/>
      <c r="PL1" s="16"/>
      <c r="PM1" s="16"/>
      <c r="PN1" s="16"/>
      <c r="PO1" s="16"/>
      <c r="PP1" s="16"/>
      <c r="PQ1" s="16"/>
      <c r="PR1" s="16"/>
      <c r="PS1" s="16"/>
      <c r="PT1" s="16"/>
      <c r="PU1" s="16"/>
      <c r="PV1" s="16"/>
      <c r="PW1" s="16"/>
      <c r="PX1" s="16"/>
      <c r="PY1" s="16"/>
      <c r="PZ1" s="16"/>
      <c r="QA1" s="16"/>
      <c r="QB1" s="16"/>
      <c r="QC1" s="16"/>
      <c r="QD1" s="16"/>
      <c r="QE1" s="16"/>
      <c r="QF1" s="16"/>
      <c r="QG1" s="16"/>
      <c r="QH1" s="16"/>
      <c r="QI1" s="16"/>
      <c r="QJ1" s="16"/>
      <c r="QK1" s="16"/>
      <c r="QL1" s="16"/>
      <c r="QM1" s="16"/>
      <c r="QN1" s="16"/>
      <c r="QO1" s="16"/>
      <c r="QP1" s="16"/>
      <c r="QQ1" s="16"/>
      <c r="QR1" s="16"/>
      <c r="QS1" s="16"/>
      <c r="QT1" s="16"/>
      <c r="QU1" s="16"/>
      <c r="QV1" s="16"/>
      <c r="QW1" s="16"/>
      <c r="QX1" s="16"/>
      <c r="QY1" s="16"/>
      <c r="QZ1" s="16"/>
      <c r="RA1" s="16"/>
      <c r="RB1" s="16"/>
      <c r="RC1" s="16"/>
      <c r="RD1" s="16"/>
      <c r="RE1" s="16"/>
      <c r="RF1" s="16"/>
      <c r="RG1" s="16"/>
      <c r="RH1" s="16"/>
      <c r="RI1" s="16"/>
      <c r="RJ1" s="16"/>
      <c r="RK1" s="16"/>
      <c r="RL1" s="16"/>
      <c r="RM1" s="16"/>
      <c r="RN1" s="16"/>
      <c r="RO1" s="16"/>
      <c r="RP1" s="16"/>
      <c r="RQ1" s="16"/>
      <c r="RR1" s="16"/>
      <c r="RS1" s="16"/>
      <c r="RT1" s="16"/>
      <c r="RU1" s="16"/>
      <c r="RV1" s="16"/>
      <c r="RW1" s="16"/>
      <c r="RX1" s="16"/>
      <c r="RY1" s="16"/>
      <c r="RZ1" s="16"/>
      <c r="SA1" s="16"/>
      <c r="SB1" s="16"/>
      <c r="SC1" s="16"/>
      <c r="SD1" s="16"/>
      <c r="SE1" s="16"/>
      <c r="SF1" s="16"/>
      <c r="SG1" s="16"/>
      <c r="SH1" s="16"/>
      <c r="SI1" s="16"/>
      <c r="SJ1" s="16"/>
      <c r="SK1" s="16"/>
      <c r="SL1" s="16"/>
      <c r="SM1" s="16"/>
      <c r="SN1" s="16"/>
      <c r="SO1" s="16"/>
      <c r="SP1" s="16"/>
      <c r="SQ1" s="16"/>
      <c r="SR1" s="16"/>
      <c r="SS1" s="16"/>
      <c r="ST1" s="16"/>
      <c r="SU1" s="16"/>
      <c r="SV1" s="16"/>
      <c r="SW1" s="16"/>
      <c r="SX1" s="16"/>
      <c r="SY1" s="16"/>
      <c r="SZ1" s="16"/>
      <c r="TA1" s="16"/>
      <c r="TB1" s="16"/>
      <c r="TC1" s="16"/>
      <c r="TD1" s="16"/>
      <c r="TE1" s="16"/>
      <c r="TF1" s="16"/>
      <c r="TG1" s="16"/>
      <c r="TH1" s="16"/>
      <c r="TI1" s="16"/>
      <c r="TJ1" s="16"/>
      <c r="TK1" s="16"/>
      <c r="TL1" s="16"/>
      <c r="TM1" s="16"/>
      <c r="TN1" s="16"/>
      <c r="TO1" s="16"/>
      <c r="TP1" s="16"/>
      <c r="TQ1" s="16"/>
      <c r="TR1" s="16"/>
      <c r="TS1" s="16"/>
      <c r="TT1" s="16"/>
      <c r="TU1" s="16"/>
      <c r="TV1" s="16"/>
      <c r="TW1" s="16"/>
      <c r="TX1" s="16"/>
      <c r="TY1" s="16"/>
      <c r="TZ1" s="16"/>
      <c r="UA1" s="16"/>
      <c r="UB1" s="16"/>
      <c r="UC1" s="16"/>
      <c r="UD1" s="16"/>
      <c r="UE1" s="16"/>
      <c r="UF1" s="16"/>
      <c r="UG1" s="16"/>
      <c r="UH1" s="16"/>
      <c r="UI1" s="16"/>
      <c r="UJ1" s="16"/>
      <c r="UK1" s="16"/>
      <c r="UL1" s="16"/>
      <c r="UM1" s="16"/>
      <c r="UN1" s="16"/>
      <c r="UO1" s="16"/>
      <c r="UP1" s="16"/>
      <c r="UQ1" s="16"/>
      <c r="UR1" s="16"/>
      <c r="US1" s="16"/>
      <c r="UT1" s="16"/>
      <c r="UU1" s="16"/>
      <c r="UV1" s="16"/>
      <c r="UW1" s="16"/>
      <c r="UX1" s="16"/>
      <c r="UY1" s="16"/>
      <c r="UZ1" s="16"/>
      <c r="VA1" s="16"/>
      <c r="VB1" s="16"/>
      <c r="VC1" s="16"/>
      <c r="VD1" s="16"/>
      <c r="VE1" s="16"/>
      <c r="VF1" s="16"/>
      <c r="VG1" s="16"/>
      <c r="VH1" s="16"/>
      <c r="VI1" s="16"/>
      <c r="VJ1" s="16"/>
      <c r="VK1" s="16"/>
      <c r="VL1" s="16"/>
      <c r="VM1" s="16"/>
      <c r="VN1" s="16"/>
      <c r="VO1" s="16"/>
      <c r="VP1" s="16"/>
      <c r="VQ1" s="16"/>
      <c r="VR1" s="16"/>
      <c r="VS1" s="16"/>
      <c r="VT1" s="16"/>
      <c r="VU1" s="16"/>
      <c r="VV1" s="16"/>
      <c r="VW1" s="16"/>
      <c r="VX1" s="16"/>
      <c r="VY1" s="16"/>
      <c r="VZ1" s="16"/>
      <c r="WA1" s="16"/>
      <c r="WB1" s="16"/>
      <c r="WC1" s="16"/>
      <c r="WD1" s="16"/>
      <c r="WE1" s="16"/>
      <c r="WF1" s="16"/>
      <c r="WG1" s="16"/>
      <c r="WH1" s="16"/>
      <c r="WI1" s="16"/>
      <c r="WJ1" s="16"/>
      <c r="WK1" s="16"/>
      <c r="WL1" s="16"/>
      <c r="WM1" s="16"/>
      <c r="WN1" s="16"/>
      <c r="WO1" s="16"/>
      <c r="WP1" s="16"/>
      <c r="WQ1" s="16"/>
      <c r="WR1" s="16"/>
      <c r="WS1" s="16"/>
      <c r="WT1" s="16"/>
      <c r="WU1" s="16"/>
      <c r="WV1" s="16"/>
      <c r="WW1" s="16"/>
      <c r="WX1" s="16"/>
      <c r="WY1" s="16"/>
      <c r="WZ1" s="16"/>
      <c r="XA1" s="16"/>
      <c r="XB1" s="16"/>
      <c r="XC1" s="16"/>
      <c r="XD1" s="16"/>
      <c r="XE1" s="16"/>
      <c r="XF1" s="16"/>
      <c r="XG1" s="16"/>
      <c r="XH1" s="16"/>
      <c r="XI1" s="16"/>
      <c r="XJ1" s="16"/>
      <c r="XK1" s="16"/>
      <c r="XL1" s="16"/>
      <c r="XM1" s="16"/>
      <c r="XN1" s="16"/>
      <c r="XO1" s="16"/>
      <c r="XP1" s="16"/>
      <c r="XQ1" s="16"/>
      <c r="XR1" s="16"/>
      <c r="XS1" s="16"/>
      <c r="XT1" s="16"/>
      <c r="XU1" s="16"/>
      <c r="XV1" s="16"/>
      <c r="XW1" s="16"/>
      <c r="XX1" s="16"/>
      <c r="XY1" s="16"/>
      <c r="XZ1" s="16"/>
      <c r="YA1" s="16"/>
      <c r="YB1" s="16"/>
      <c r="YC1" s="16"/>
      <c r="YD1" s="16"/>
      <c r="YE1" s="16"/>
      <c r="YF1" s="16"/>
      <c r="YG1" s="16"/>
      <c r="YH1" s="16"/>
      <c r="YI1" s="16"/>
      <c r="YJ1" s="16"/>
      <c r="YK1" s="16"/>
      <c r="YL1" s="16"/>
      <c r="YM1" s="16"/>
      <c r="YN1" s="16"/>
      <c r="YO1" s="16"/>
      <c r="YP1" s="16"/>
      <c r="YQ1" s="16"/>
      <c r="YR1" s="16"/>
      <c r="YS1" s="16"/>
      <c r="YT1" s="16"/>
      <c r="YU1" s="16"/>
      <c r="YV1" s="16"/>
      <c r="YW1" s="16"/>
      <c r="YX1" s="16"/>
      <c r="YY1" s="16"/>
      <c r="YZ1" s="16"/>
      <c r="ZA1" s="16"/>
      <c r="ZB1" s="16"/>
      <c r="ZC1" s="16"/>
      <c r="ZD1" s="16"/>
      <c r="ZE1" s="16"/>
      <c r="ZF1" s="16"/>
      <c r="ZG1" s="16"/>
      <c r="ZH1" s="16"/>
      <c r="ZI1" s="16"/>
      <c r="ZJ1" s="16"/>
      <c r="ZK1" s="16"/>
      <c r="ZL1" s="16"/>
      <c r="ZM1" s="16"/>
      <c r="ZN1" s="16"/>
      <c r="ZO1" s="16"/>
      <c r="ZP1" s="16"/>
      <c r="ZQ1" s="16"/>
      <c r="ZR1" s="16"/>
      <c r="ZS1" s="16"/>
      <c r="ZT1" s="16"/>
      <c r="ZU1" s="16"/>
      <c r="ZV1" s="16"/>
      <c r="ZW1" s="16"/>
      <c r="ZX1" s="16"/>
      <c r="ZY1" s="16"/>
      <c r="ZZ1" s="16"/>
      <c r="AAA1" s="16"/>
      <c r="AAB1" s="16"/>
      <c r="AAC1" s="16"/>
      <c r="AAD1" s="16"/>
      <c r="AAE1" s="16"/>
      <c r="AAF1" s="16"/>
      <c r="AAG1" s="16"/>
      <c r="AAH1" s="16"/>
      <c r="AAI1" s="16"/>
      <c r="AAJ1" s="16"/>
      <c r="AAK1" s="16"/>
      <c r="AAL1" s="16"/>
      <c r="AAM1" s="16"/>
      <c r="AAN1" s="16"/>
      <c r="AAO1" s="16"/>
      <c r="AAP1" s="16"/>
      <c r="AAQ1" s="16"/>
      <c r="AAR1" s="16"/>
      <c r="AAS1" s="16"/>
      <c r="AAT1" s="16"/>
      <c r="AAU1" s="16"/>
      <c r="AAV1" s="16"/>
      <c r="AAW1" s="16"/>
      <c r="AAX1" s="16"/>
      <c r="AAY1" s="16"/>
      <c r="AAZ1" s="16"/>
      <c r="ABA1" s="16"/>
      <c r="ABB1" s="16"/>
      <c r="ABC1" s="16"/>
      <c r="ABD1" s="16"/>
      <c r="ABE1" s="16"/>
      <c r="ABF1" s="16"/>
      <c r="ABG1" s="16"/>
      <c r="ABH1" s="16"/>
      <c r="ABI1" s="16"/>
      <c r="ABJ1" s="16"/>
      <c r="ABK1" s="16"/>
      <c r="ABL1" s="16"/>
      <c r="ABM1" s="16"/>
      <c r="ABN1" s="16"/>
      <c r="ABO1" s="16"/>
      <c r="ABP1" s="16"/>
      <c r="ABQ1" s="16"/>
      <c r="ABR1" s="16"/>
      <c r="ABS1" s="16"/>
      <c r="ABT1" s="16"/>
      <c r="ABU1" s="16"/>
      <c r="ABV1" s="16"/>
      <c r="ABW1" s="16"/>
      <c r="ABX1" s="16"/>
      <c r="ABY1" s="16"/>
      <c r="ABZ1" s="16"/>
      <c r="ACA1" s="16"/>
      <c r="ACB1" s="16"/>
      <c r="ACC1" s="16"/>
      <c r="ACD1" s="16"/>
      <c r="ACE1" s="16"/>
      <c r="ACF1" s="16"/>
      <c r="ACG1" s="16"/>
      <c r="ACH1" s="16"/>
      <c r="ACI1" s="16"/>
      <c r="ACJ1" s="16"/>
      <c r="ACK1" s="16"/>
      <c r="ACL1" s="16"/>
      <c r="ACM1" s="16"/>
      <c r="ACN1" s="16"/>
      <c r="ACO1" s="16"/>
      <c r="ACP1" s="16"/>
      <c r="ACQ1" s="16"/>
      <c r="ACR1" s="16"/>
      <c r="ACS1" s="16"/>
      <c r="ACT1" s="16"/>
      <c r="ACU1" s="16"/>
      <c r="ACV1" s="16"/>
      <c r="ACW1" s="16"/>
      <c r="ACX1" s="16"/>
      <c r="ACY1" s="16"/>
      <c r="ACZ1" s="16"/>
      <c r="ADA1" s="16"/>
      <c r="ADB1" s="16"/>
      <c r="ADC1" s="16"/>
      <c r="ADD1" s="16"/>
      <c r="ADE1" s="16"/>
      <c r="ADF1" s="16"/>
      <c r="ADG1" s="16"/>
      <c r="ADH1" s="16"/>
      <c r="ADI1" s="16"/>
      <c r="ADJ1" s="16"/>
      <c r="ADK1" s="16"/>
      <c r="ADL1" s="16"/>
      <c r="ADM1" s="16"/>
      <c r="ADN1" s="16"/>
      <c r="ADO1" s="16"/>
      <c r="ADP1" s="16"/>
      <c r="ADQ1" s="16"/>
      <c r="ADR1" s="16"/>
      <c r="ADS1" s="16"/>
      <c r="ADT1" s="16"/>
      <c r="ADU1" s="16"/>
      <c r="ADV1" s="16"/>
      <c r="ADW1" s="16"/>
      <c r="ADX1" s="16"/>
      <c r="ADY1" s="16"/>
      <c r="ADZ1" s="16"/>
      <c r="AEA1" s="16"/>
      <c r="AEB1" s="16"/>
      <c r="AEC1" s="16"/>
      <c r="AED1" s="16"/>
      <c r="AEE1" s="16"/>
      <c r="AEF1" s="16"/>
      <c r="AEG1" s="16"/>
      <c r="AEH1" s="16"/>
      <c r="AEI1" s="16"/>
      <c r="AEJ1" s="16"/>
      <c r="AEK1" s="16"/>
      <c r="AEL1" s="16"/>
      <c r="AEM1" s="16"/>
      <c r="AEN1" s="16"/>
      <c r="AEO1" s="16"/>
      <c r="AEP1" s="16"/>
      <c r="AEQ1" s="16"/>
      <c r="AER1" s="16"/>
      <c r="AES1" s="16"/>
      <c r="AET1" s="16"/>
      <c r="AEU1" s="16"/>
      <c r="AEV1" s="16"/>
      <c r="AEW1" s="16"/>
      <c r="AEX1" s="16"/>
      <c r="AEY1" s="16"/>
      <c r="AEZ1" s="16"/>
      <c r="AFA1" s="16"/>
      <c r="AFB1" s="16"/>
      <c r="AFC1" s="16"/>
      <c r="AFD1" s="16"/>
      <c r="AFE1" s="16"/>
      <c r="AFF1" s="16"/>
      <c r="AFG1" s="16"/>
      <c r="AFH1" s="16"/>
      <c r="AFI1" s="16"/>
      <c r="AFJ1" s="16"/>
      <c r="AFK1" s="16"/>
      <c r="AFL1" s="16"/>
      <c r="AFM1" s="16"/>
      <c r="AFN1" s="16"/>
      <c r="AFO1" s="16"/>
      <c r="AFP1" s="16"/>
      <c r="AFQ1" s="16"/>
      <c r="AFR1" s="16"/>
      <c r="AFS1" s="16"/>
      <c r="AFT1" s="16"/>
      <c r="AFU1" s="16"/>
      <c r="AFV1" s="16"/>
      <c r="AFW1" s="16"/>
      <c r="AFX1" s="16"/>
      <c r="AFY1" s="16"/>
      <c r="AFZ1" s="16"/>
      <c r="AGA1" s="16"/>
      <c r="AGB1" s="16"/>
      <c r="AGC1" s="16"/>
      <c r="AGD1" s="16"/>
      <c r="AGE1" s="16"/>
      <c r="AGF1" s="16"/>
      <c r="AGG1" s="16"/>
      <c r="AGH1" s="16"/>
      <c r="AGI1" s="16"/>
      <c r="AGJ1" s="16"/>
      <c r="AGK1" s="16"/>
      <c r="AGL1" s="16"/>
      <c r="AGM1" s="16"/>
      <c r="AGN1" s="16"/>
      <c r="AGO1" s="16"/>
      <c r="AGP1" s="16"/>
      <c r="AGQ1" s="16"/>
      <c r="AGR1" s="16"/>
      <c r="AGS1" s="16"/>
      <c r="AGT1" s="16"/>
      <c r="AGU1" s="16"/>
      <c r="AGV1" s="16"/>
      <c r="AGW1" s="16"/>
      <c r="AGX1" s="16"/>
      <c r="AGY1" s="16"/>
      <c r="AGZ1" s="16"/>
      <c r="AHA1" s="16"/>
      <c r="AHB1" s="16"/>
      <c r="AHC1" s="16"/>
      <c r="AHD1" s="16"/>
      <c r="AHE1" s="16"/>
      <c r="AHF1" s="16"/>
      <c r="AHG1" s="16"/>
      <c r="AHH1" s="16"/>
      <c r="AHI1" s="16"/>
      <c r="AHJ1" s="16"/>
      <c r="AHK1" s="16"/>
      <c r="AHL1" s="16"/>
      <c r="AHM1" s="16"/>
      <c r="AHN1" s="16"/>
      <c r="AHO1" s="16"/>
      <c r="AHP1" s="16"/>
      <c r="AHQ1" s="16"/>
      <c r="AHR1" s="16"/>
      <c r="AHS1" s="16"/>
      <c r="AHT1" s="16"/>
      <c r="AHU1" s="16"/>
      <c r="AHV1" s="16"/>
      <c r="AHW1" s="16"/>
      <c r="AHX1" s="16"/>
      <c r="AHY1" s="16"/>
      <c r="AHZ1" s="16"/>
      <c r="AIA1" s="16"/>
      <c r="AIB1" s="16"/>
      <c r="AIC1" s="16"/>
      <c r="AID1" s="16"/>
      <c r="AIE1" s="16"/>
      <c r="AIF1" s="16"/>
      <c r="AIG1" s="16"/>
      <c r="AIH1" s="16"/>
      <c r="AII1" s="16"/>
      <c r="AIJ1" s="16"/>
      <c r="AIK1" s="16"/>
      <c r="AIL1" s="16"/>
      <c r="AIM1" s="16"/>
      <c r="AIN1" s="16"/>
      <c r="AIO1" s="16"/>
      <c r="AIP1" s="16"/>
      <c r="AIQ1" s="16"/>
      <c r="AIR1" s="16"/>
      <c r="AIS1" s="16"/>
      <c r="AIT1" s="16"/>
      <c r="AIU1" s="16"/>
      <c r="AIV1" s="16"/>
      <c r="AIW1" s="16"/>
      <c r="AIX1" s="16"/>
      <c r="AIY1" s="16"/>
      <c r="AIZ1" s="16"/>
      <c r="AJA1" s="16"/>
      <c r="AJB1" s="16"/>
      <c r="AJC1" s="16"/>
      <c r="AJD1" s="16"/>
      <c r="AJE1" s="16"/>
      <c r="AJF1" s="16"/>
      <c r="AJG1" s="16"/>
      <c r="AJH1" s="16"/>
      <c r="AJI1" s="16"/>
      <c r="AJJ1" s="16"/>
      <c r="AJK1" s="16"/>
      <c r="AJL1" s="16"/>
      <c r="AJM1" s="16"/>
      <c r="AJN1" s="16"/>
      <c r="AJO1" s="16"/>
      <c r="AJP1" s="16"/>
      <c r="AJQ1" s="16"/>
      <c r="AJR1" s="16"/>
      <c r="AJS1" s="16"/>
      <c r="AJT1" s="16"/>
      <c r="AJU1" s="16"/>
      <c r="AJV1" s="16"/>
      <c r="AJW1" s="16"/>
      <c r="AJX1" s="16"/>
      <c r="AJY1" s="16"/>
      <c r="AJZ1" s="16"/>
      <c r="AKA1" s="16"/>
      <c r="AKB1" s="16"/>
      <c r="AKC1" s="16"/>
      <c r="AKD1" s="16"/>
      <c r="AKE1" s="16"/>
      <c r="AKF1" s="16"/>
      <c r="AKG1" s="16"/>
      <c r="AKH1" s="16"/>
      <c r="AKI1" s="16"/>
      <c r="AKJ1" s="16"/>
      <c r="AKK1" s="16"/>
      <c r="AKL1" s="16"/>
      <c r="AKM1" s="16"/>
      <c r="AKN1" s="16"/>
      <c r="AKO1" s="16"/>
      <c r="AKP1" s="16"/>
      <c r="AKQ1" s="16"/>
      <c r="AKR1" s="16"/>
      <c r="AKS1" s="16"/>
      <c r="AKT1" s="16"/>
      <c r="AKU1" s="16"/>
      <c r="AKV1" s="16"/>
      <c r="AKW1" s="16"/>
      <c r="AKX1" s="16"/>
      <c r="AKY1" s="16"/>
      <c r="AKZ1" s="16"/>
      <c r="ALA1" s="16"/>
      <c r="ALB1" s="16"/>
      <c r="ALC1" s="16"/>
      <c r="ALD1" s="16"/>
      <c r="ALE1" s="16"/>
      <c r="ALF1" s="16"/>
      <c r="ALG1" s="16"/>
      <c r="ALH1" s="16"/>
      <c r="ALI1" s="16"/>
      <c r="ALJ1" s="16"/>
      <c r="ALK1" s="16"/>
      <c r="ALL1" s="16"/>
      <c r="ALM1" s="16"/>
      <c r="ALN1" s="16"/>
      <c r="ALO1" s="16"/>
      <c r="ALP1" s="16"/>
      <c r="ALQ1" s="16"/>
      <c r="ALR1" s="16"/>
      <c r="ALS1" s="16"/>
      <c r="ALT1" s="16"/>
      <c r="ALU1" s="16"/>
      <c r="ALV1" s="16"/>
      <c r="ALW1" s="16"/>
      <c r="ALX1" s="16"/>
      <c r="ALY1" s="16"/>
      <c r="ALZ1" s="16"/>
      <c r="AMA1" s="16"/>
      <c r="AMB1" s="16"/>
      <c r="AMC1" s="16"/>
      <c r="AMD1" s="16"/>
      <c r="AME1" s="16"/>
      <c r="AMF1" s="16"/>
      <c r="AMG1" s="16"/>
      <c r="AMH1" s="16"/>
      <c r="AMI1" s="16"/>
      <c r="AMJ1" s="16"/>
      <c r="AMK1" s="16"/>
      <c r="AML1" s="16"/>
      <c r="AMM1" s="16"/>
      <c r="AMN1" s="16"/>
      <c r="AMO1" s="16"/>
      <c r="AMP1" s="16"/>
      <c r="AMQ1" s="16"/>
      <c r="AMR1" s="16"/>
      <c r="AMS1" s="16"/>
      <c r="AMT1" s="16"/>
      <c r="AMU1" s="16"/>
      <c r="AMV1" s="16"/>
      <c r="AMW1" s="16"/>
      <c r="AMX1" s="16"/>
      <c r="AMY1" s="16"/>
      <c r="AMZ1" s="16"/>
      <c r="ANA1" s="16"/>
      <c r="ANB1" s="16"/>
      <c r="ANC1" s="16"/>
      <c r="AND1" s="16"/>
      <c r="ANE1" s="16"/>
      <c r="ANF1" s="16"/>
      <c r="ANG1" s="16"/>
      <c r="ANH1" s="16"/>
      <c r="ANI1" s="16"/>
      <c r="ANJ1" s="16"/>
      <c r="ANK1" s="16"/>
      <c r="ANL1" s="16"/>
      <c r="ANM1" s="16"/>
      <c r="ANN1" s="16"/>
      <c r="ANO1" s="16"/>
      <c r="ANP1" s="16"/>
      <c r="ANQ1" s="16"/>
      <c r="ANR1" s="16"/>
      <c r="ANS1" s="16"/>
      <c r="ANT1" s="16"/>
      <c r="ANU1" s="16"/>
      <c r="ANV1" s="16"/>
      <c r="ANW1" s="16"/>
      <c r="ANX1" s="16"/>
      <c r="ANY1" s="16"/>
      <c r="ANZ1" s="16"/>
      <c r="AOA1" s="16"/>
      <c r="AOB1" s="16"/>
      <c r="AOC1" s="16"/>
      <c r="AOD1" s="16"/>
      <c r="AOE1" s="16"/>
      <c r="AOF1" s="16"/>
      <c r="AOG1" s="16"/>
      <c r="AOH1" s="16"/>
      <c r="AOI1" s="16"/>
      <c r="AOJ1" s="16"/>
      <c r="AOK1" s="16"/>
      <c r="AOL1" s="16"/>
      <c r="AOM1" s="16"/>
      <c r="AON1" s="16"/>
      <c r="AOO1" s="16"/>
      <c r="AOP1" s="16"/>
      <c r="AOQ1" s="16"/>
      <c r="AOR1" s="16"/>
      <c r="AOS1" s="16"/>
      <c r="AOT1" s="16"/>
      <c r="AOU1" s="16"/>
      <c r="AOV1" s="16"/>
      <c r="AOW1" s="16"/>
      <c r="AOX1" s="16"/>
      <c r="AOY1" s="16"/>
      <c r="AOZ1" s="16"/>
      <c r="APA1" s="16"/>
      <c r="APB1" s="16"/>
      <c r="APC1" s="16"/>
      <c r="APD1" s="16"/>
      <c r="APE1" s="16"/>
      <c r="APF1" s="16"/>
      <c r="APG1" s="16"/>
      <c r="APH1" s="16"/>
      <c r="API1" s="16"/>
      <c r="APJ1" s="16"/>
      <c r="APK1" s="16"/>
      <c r="APL1" s="16"/>
      <c r="APM1" s="16"/>
      <c r="APN1" s="16"/>
      <c r="APO1" s="16"/>
      <c r="APP1" s="16"/>
      <c r="APQ1" s="16"/>
      <c r="APR1" s="16"/>
      <c r="APS1" s="16"/>
      <c r="APT1" s="16"/>
      <c r="APU1" s="16"/>
      <c r="APV1" s="16"/>
      <c r="APW1" s="16"/>
      <c r="APX1" s="16"/>
      <c r="APY1" s="16"/>
      <c r="APZ1" s="16"/>
      <c r="AQA1" s="16"/>
      <c r="AQB1" s="16"/>
      <c r="AQC1" s="16"/>
      <c r="AQD1" s="16"/>
      <c r="AQE1" s="16"/>
      <c r="AQF1" s="16"/>
      <c r="AQG1" s="16"/>
      <c r="AQH1" s="16"/>
      <c r="AQI1" s="16"/>
      <c r="AQJ1" s="16"/>
      <c r="AQK1" s="16"/>
      <c r="AQL1" s="16"/>
      <c r="AQM1" s="16"/>
      <c r="AQN1" s="16"/>
      <c r="AQO1" s="16"/>
      <c r="AQP1" s="16"/>
      <c r="AQQ1" s="16"/>
      <c r="AQR1" s="16"/>
      <c r="AQS1" s="16"/>
      <c r="AQT1" s="16"/>
      <c r="AQU1" s="16"/>
      <c r="AQV1" s="16"/>
      <c r="AQW1" s="16"/>
      <c r="AQX1" s="16"/>
      <c r="AQY1" s="16"/>
      <c r="AQZ1" s="16"/>
      <c r="ARA1" s="16"/>
      <c r="ARB1" s="16"/>
      <c r="ARC1" s="16"/>
      <c r="ARD1" s="16"/>
      <c r="ARE1" s="16"/>
      <c r="ARF1" s="16"/>
      <c r="ARG1" s="16"/>
      <c r="ARH1" s="16"/>
      <c r="ARI1" s="16"/>
      <c r="ARJ1" s="16"/>
      <c r="ARK1" s="16"/>
      <c r="ARL1" s="16"/>
      <c r="ARM1" s="16"/>
      <c r="ARN1" s="16"/>
      <c r="ARO1" s="16"/>
      <c r="ARP1" s="16"/>
      <c r="ARQ1" s="16"/>
      <c r="ARR1" s="16"/>
      <c r="ARS1" s="16"/>
      <c r="ART1" s="16"/>
      <c r="ARU1" s="16"/>
      <c r="ARV1" s="16"/>
      <c r="ARW1" s="16"/>
      <c r="ARX1" s="16"/>
      <c r="ARY1" s="16"/>
      <c r="ARZ1" s="16"/>
      <c r="ASA1" s="16"/>
      <c r="ASB1" s="16"/>
      <c r="ASC1" s="16"/>
      <c r="ASD1" s="16"/>
      <c r="ASE1" s="16"/>
      <c r="ASF1" s="16"/>
      <c r="ASG1" s="16"/>
      <c r="ASH1" s="16"/>
      <c r="ASI1" s="16"/>
      <c r="ASJ1" s="16"/>
      <c r="ASK1" s="16"/>
      <c r="ASL1" s="16"/>
      <c r="ASM1" s="16"/>
      <c r="ASN1" s="16"/>
      <c r="ASO1" s="16"/>
      <c r="ASP1" s="16"/>
      <c r="ASQ1" s="16"/>
      <c r="ASR1" s="16"/>
      <c r="ASS1" s="16"/>
      <c r="AST1" s="16"/>
      <c r="ASU1" s="16"/>
      <c r="ASV1" s="16"/>
      <c r="ASW1" s="16"/>
      <c r="ASX1" s="16"/>
      <c r="ASY1" s="16"/>
      <c r="ASZ1" s="16"/>
      <c r="ATA1" s="16"/>
      <c r="ATB1" s="16"/>
      <c r="ATC1" s="16"/>
      <c r="ATD1" s="16"/>
      <c r="ATE1" s="16"/>
      <c r="ATF1" s="16"/>
      <c r="ATG1" s="16"/>
      <c r="ATH1" s="16"/>
      <c r="ATI1" s="16"/>
      <c r="ATJ1" s="16"/>
      <c r="ATK1" s="16"/>
      <c r="ATL1" s="16"/>
      <c r="ATM1" s="16"/>
      <c r="ATN1" s="16"/>
      <c r="ATO1" s="16"/>
      <c r="ATP1" s="16"/>
      <c r="ATQ1" s="16"/>
      <c r="ATR1" s="16"/>
      <c r="ATS1" s="16"/>
      <c r="ATT1" s="16"/>
      <c r="ATU1" s="16"/>
      <c r="ATV1" s="16"/>
      <c r="ATW1" s="16"/>
      <c r="ATX1" s="16"/>
      <c r="ATY1" s="16"/>
      <c r="ATZ1" s="16"/>
      <c r="AUA1" s="16"/>
      <c r="AUB1" s="16"/>
      <c r="AUC1" s="16"/>
      <c r="AUD1" s="16"/>
      <c r="AUE1" s="16"/>
      <c r="AUF1" s="16"/>
      <c r="AUG1" s="16"/>
      <c r="AUH1" s="16"/>
      <c r="AUI1" s="16"/>
      <c r="AUJ1" s="16"/>
      <c r="AUK1" s="16"/>
      <c r="AUL1" s="16"/>
      <c r="AUM1" s="16"/>
      <c r="AUN1" s="16"/>
      <c r="AUO1" s="16"/>
      <c r="AUP1" s="16"/>
      <c r="AUQ1" s="16"/>
      <c r="AUR1" s="16"/>
      <c r="AUS1" s="16"/>
      <c r="AUT1" s="16"/>
      <c r="AUU1" s="16"/>
      <c r="AUV1" s="16"/>
      <c r="AUW1" s="16"/>
      <c r="AUX1" s="16"/>
      <c r="AUY1" s="16"/>
      <c r="AUZ1" s="16"/>
      <c r="AVA1" s="16"/>
      <c r="AVB1" s="16"/>
      <c r="AVC1" s="16"/>
      <c r="AVD1" s="16"/>
      <c r="AVE1" s="16"/>
      <c r="AVF1" s="16"/>
      <c r="AVG1" s="16"/>
      <c r="AVH1" s="16"/>
      <c r="AVI1" s="16"/>
      <c r="AVJ1" s="16"/>
      <c r="AVK1" s="16"/>
      <c r="AVL1" s="16"/>
      <c r="AVM1" s="16"/>
      <c r="AVN1" s="16"/>
      <c r="AVO1" s="16"/>
      <c r="AVP1" s="16"/>
      <c r="AVQ1" s="16"/>
      <c r="AVR1" s="16"/>
      <c r="AVS1" s="16"/>
      <c r="AVT1" s="16"/>
      <c r="AVU1" s="16"/>
      <c r="AVV1" s="16"/>
      <c r="AVW1" s="16"/>
      <c r="AVX1" s="16"/>
      <c r="AVY1" s="16"/>
      <c r="AVZ1" s="16"/>
      <c r="AWA1" s="16"/>
      <c r="AWB1" s="16"/>
      <c r="AWC1" s="16"/>
      <c r="AWD1" s="16"/>
      <c r="AWE1" s="16"/>
      <c r="AWF1" s="16"/>
      <c r="AWG1" s="16"/>
      <c r="AWH1" s="16"/>
      <c r="AWI1" s="16"/>
      <c r="AWJ1" s="16"/>
      <c r="AWK1" s="16"/>
      <c r="AWL1" s="16"/>
      <c r="AWM1" s="16"/>
      <c r="AWN1" s="16"/>
      <c r="AWO1" s="16"/>
      <c r="AWP1" s="16"/>
      <c r="AWQ1" s="16"/>
      <c r="AWR1" s="16"/>
      <c r="AWS1" s="16"/>
      <c r="AWT1" s="16"/>
      <c r="AWU1" s="16"/>
      <c r="AWV1" s="16"/>
      <c r="AWW1" s="16"/>
      <c r="AWX1" s="16"/>
      <c r="AWY1" s="16"/>
      <c r="AWZ1" s="16"/>
      <c r="AXA1" s="16"/>
      <c r="AXB1" s="16"/>
      <c r="AXC1" s="16"/>
      <c r="AXD1" s="16"/>
      <c r="AXE1" s="16"/>
      <c r="AXF1" s="16"/>
      <c r="AXG1" s="16"/>
      <c r="AXH1" s="16"/>
      <c r="AXI1" s="16"/>
      <c r="AXJ1" s="16"/>
      <c r="AXK1" s="16"/>
      <c r="AXL1" s="16"/>
      <c r="AXM1" s="16"/>
      <c r="AXN1" s="16"/>
      <c r="AXO1" s="16"/>
      <c r="AXP1" s="16"/>
      <c r="AXQ1" s="16"/>
      <c r="AXR1" s="16"/>
      <c r="AXS1" s="16"/>
      <c r="AXT1" s="16"/>
      <c r="AXU1" s="16"/>
      <c r="AXV1" s="16"/>
      <c r="AXW1" s="16"/>
      <c r="AXX1" s="16"/>
      <c r="AXY1" s="16"/>
      <c r="AXZ1" s="16"/>
      <c r="AYA1" s="16"/>
      <c r="AYB1" s="16"/>
      <c r="AYC1" s="16"/>
      <c r="AYD1" s="16"/>
      <c r="AYE1" s="16"/>
      <c r="AYF1" s="16"/>
      <c r="AYG1" s="16"/>
      <c r="AYH1" s="16"/>
      <c r="AYI1" s="16"/>
      <c r="AYJ1" s="16"/>
      <c r="AYK1" s="16"/>
      <c r="AYL1" s="16"/>
      <c r="AYM1" s="16"/>
      <c r="AYN1" s="16"/>
      <c r="AYO1" s="16"/>
      <c r="AYP1" s="16"/>
      <c r="AYQ1" s="16"/>
      <c r="AYR1" s="16"/>
      <c r="AYS1" s="16"/>
      <c r="AYT1" s="16"/>
      <c r="AYU1" s="16"/>
      <c r="AYV1" s="16"/>
      <c r="AYW1" s="16"/>
      <c r="AYX1" s="16"/>
      <c r="AYY1" s="16"/>
      <c r="AYZ1" s="16"/>
      <c r="AZA1" s="16"/>
      <c r="AZB1" s="16"/>
      <c r="AZC1" s="16"/>
      <c r="AZD1" s="16"/>
      <c r="AZE1" s="16"/>
      <c r="AZF1" s="16"/>
      <c r="AZG1" s="16"/>
      <c r="AZH1" s="16"/>
      <c r="AZI1" s="16"/>
      <c r="AZJ1" s="16"/>
      <c r="AZK1" s="16"/>
      <c r="AZL1" s="16"/>
      <c r="AZM1" s="16"/>
      <c r="AZN1" s="16"/>
      <c r="AZO1" s="16"/>
      <c r="AZP1" s="16"/>
      <c r="AZQ1" s="16"/>
      <c r="AZR1" s="16"/>
      <c r="AZS1" s="16"/>
      <c r="AZT1" s="16"/>
      <c r="AZU1" s="16"/>
      <c r="AZV1" s="16"/>
      <c r="AZW1" s="16"/>
      <c r="AZX1" s="16"/>
      <c r="AZY1" s="16"/>
      <c r="AZZ1" s="16"/>
      <c r="BAA1" s="16"/>
      <c r="BAB1" s="16"/>
      <c r="BAC1" s="16"/>
      <c r="BAD1" s="16"/>
      <c r="BAE1" s="16"/>
      <c r="BAF1" s="16"/>
      <c r="BAG1" s="16"/>
      <c r="BAH1" s="16"/>
      <c r="BAI1" s="16"/>
      <c r="BAJ1" s="16"/>
      <c r="BAK1" s="16"/>
      <c r="BAL1" s="16"/>
      <c r="BAM1" s="16"/>
      <c r="BAN1" s="16"/>
      <c r="BAO1" s="16"/>
      <c r="BAP1" s="16"/>
      <c r="BAQ1" s="16"/>
      <c r="BAR1" s="16"/>
      <c r="BAS1" s="16"/>
      <c r="BAT1" s="16"/>
      <c r="BAU1" s="16"/>
      <c r="BAV1" s="16"/>
      <c r="BAW1" s="16"/>
      <c r="BAX1" s="16"/>
      <c r="BAY1" s="16"/>
      <c r="BAZ1" s="16"/>
      <c r="BBA1" s="16"/>
      <c r="BBB1" s="16"/>
      <c r="BBC1" s="16"/>
      <c r="BBD1" s="16"/>
      <c r="BBE1" s="16"/>
      <c r="BBF1" s="16"/>
      <c r="BBG1" s="16"/>
      <c r="BBH1" s="16"/>
      <c r="BBI1" s="16"/>
      <c r="BBJ1" s="16"/>
      <c r="BBK1" s="16"/>
      <c r="BBL1" s="16"/>
      <c r="BBM1" s="16"/>
      <c r="BBN1" s="16"/>
      <c r="BBO1" s="16"/>
      <c r="BBP1" s="16"/>
      <c r="BBQ1" s="16"/>
      <c r="BBR1" s="16"/>
      <c r="BBS1" s="16"/>
      <c r="BBT1" s="16"/>
      <c r="BBU1" s="16"/>
      <c r="BBV1" s="16"/>
      <c r="BBW1" s="16"/>
      <c r="BBX1" s="16"/>
      <c r="BBY1" s="16"/>
      <c r="BBZ1" s="16"/>
      <c r="BCA1" s="16"/>
      <c r="BCB1" s="16"/>
      <c r="BCC1" s="16"/>
      <c r="BCD1" s="16"/>
      <c r="BCE1" s="16"/>
      <c r="BCF1" s="16"/>
      <c r="BCG1" s="16"/>
      <c r="BCH1" s="16"/>
      <c r="BCI1" s="16"/>
      <c r="BCJ1" s="16"/>
      <c r="BCK1" s="16"/>
      <c r="BCL1" s="16"/>
      <c r="BCM1" s="16"/>
      <c r="BCN1" s="16"/>
      <c r="BCO1" s="16"/>
      <c r="BCP1" s="16"/>
      <c r="BCQ1" s="16"/>
      <c r="BCR1" s="16"/>
      <c r="BCS1" s="16"/>
      <c r="BCT1" s="16"/>
      <c r="BCU1" s="16"/>
      <c r="BCV1" s="16"/>
      <c r="BCW1" s="16"/>
      <c r="BCX1" s="16"/>
      <c r="BCY1" s="16"/>
      <c r="BCZ1" s="16"/>
      <c r="BDA1" s="16"/>
      <c r="BDB1" s="16"/>
      <c r="BDC1" s="16"/>
      <c r="BDD1" s="16"/>
      <c r="BDE1" s="16"/>
      <c r="BDF1" s="16"/>
      <c r="BDG1" s="16"/>
      <c r="BDH1" s="16"/>
      <c r="BDI1" s="16"/>
      <c r="BDJ1" s="16"/>
      <c r="BDK1" s="16"/>
      <c r="BDL1" s="16"/>
      <c r="BDM1" s="16"/>
      <c r="BDN1" s="16"/>
      <c r="BDO1" s="16"/>
      <c r="BDP1" s="16"/>
      <c r="BDQ1" s="16"/>
      <c r="BDR1" s="16"/>
      <c r="BDS1" s="16"/>
      <c r="BDT1" s="16"/>
      <c r="BDU1" s="16"/>
      <c r="BDV1" s="16"/>
      <c r="BDW1" s="16"/>
      <c r="BDX1" s="16"/>
      <c r="BDY1" s="16"/>
      <c r="BDZ1" s="16"/>
      <c r="BEA1" s="16"/>
      <c r="BEB1" s="16"/>
      <c r="BEC1" s="16"/>
      <c r="BED1" s="16"/>
      <c r="BEE1" s="16"/>
      <c r="BEF1" s="16"/>
      <c r="BEG1" s="16"/>
      <c r="BEH1" s="16"/>
      <c r="BEI1" s="16"/>
      <c r="BEJ1" s="16"/>
      <c r="BEK1" s="16"/>
      <c r="BEL1" s="16"/>
      <c r="BEM1" s="16"/>
      <c r="BEN1" s="16"/>
      <c r="BEO1" s="16"/>
      <c r="BEP1" s="16"/>
      <c r="BEQ1" s="16"/>
      <c r="BER1" s="16"/>
      <c r="BES1" s="16"/>
      <c r="BET1" s="16"/>
      <c r="BEU1" s="16"/>
      <c r="BEV1" s="16"/>
      <c r="BEW1" s="16"/>
      <c r="BEX1" s="16"/>
      <c r="BEY1" s="16"/>
      <c r="BEZ1" s="16"/>
      <c r="BFA1" s="16"/>
      <c r="BFB1" s="16"/>
      <c r="BFC1" s="16"/>
      <c r="BFD1" s="16"/>
      <c r="BFE1" s="16"/>
      <c r="BFF1" s="16"/>
      <c r="BFG1" s="16"/>
      <c r="BFH1" s="16"/>
      <c r="BFI1" s="16"/>
      <c r="BFJ1" s="16"/>
      <c r="BFK1" s="16"/>
      <c r="BFL1" s="16"/>
      <c r="BFM1" s="16"/>
      <c r="BFN1" s="16"/>
      <c r="BFO1" s="16"/>
      <c r="BFP1" s="16"/>
      <c r="BFQ1" s="16"/>
      <c r="BFR1" s="16"/>
      <c r="BFS1" s="16"/>
      <c r="BFT1" s="16"/>
      <c r="BFU1" s="16"/>
      <c r="BFV1" s="16"/>
      <c r="BFW1" s="16"/>
      <c r="BFX1" s="16"/>
      <c r="BFY1" s="16"/>
      <c r="BFZ1" s="16"/>
      <c r="BGA1" s="16"/>
      <c r="BGB1" s="16"/>
      <c r="BGC1" s="16"/>
      <c r="BGD1" s="16"/>
      <c r="BGE1" s="16"/>
      <c r="BGF1" s="16"/>
      <c r="BGG1" s="16"/>
      <c r="BGH1" s="16"/>
      <c r="BGI1" s="16"/>
      <c r="BGJ1" s="16"/>
      <c r="BGK1" s="16"/>
      <c r="BGL1" s="16"/>
      <c r="BGM1" s="16"/>
      <c r="BGN1" s="16"/>
      <c r="BGO1" s="16"/>
      <c r="BGP1" s="16"/>
      <c r="BGQ1" s="16"/>
      <c r="BGR1" s="16"/>
      <c r="BGS1" s="16"/>
      <c r="BGT1" s="16"/>
      <c r="BGU1" s="16"/>
      <c r="BGV1" s="16"/>
      <c r="BGW1" s="16"/>
      <c r="BGX1" s="16"/>
      <c r="BGY1" s="16"/>
      <c r="BGZ1" s="16"/>
      <c r="BHA1" s="16"/>
      <c r="BHB1" s="16"/>
      <c r="BHC1" s="16"/>
      <c r="BHD1" s="16"/>
      <c r="BHE1" s="16"/>
      <c r="BHF1" s="16"/>
      <c r="BHG1" s="16"/>
      <c r="BHH1" s="16"/>
      <c r="BHI1" s="16"/>
      <c r="BHJ1" s="16"/>
      <c r="BHK1" s="16"/>
      <c r="BHL1" s="16"/>
      <c r="BHM1" s="16"/>
      <c r="BHN1" s="16"/>
      <c r="BHO1" s="16"/>
      <c r="BHP1" s="16"/>
      <c r="BHQ1" s="16"/>
      <c r="BHR1" s="16"/>
      <c r="BHS1" s="16"/>
      <c r="BHT1" s="16"/>
      <c r="BHU1" s="16"/>
      <c r="BHV1" s="16"/>
      <c r="BHW1" s="16"/>
      <c r="BHX1" s="16"/>
      <c r="BHY1" s="16"/>
      <c r="BHZ1" s="16"/>
      <c r="BIA1" s="16"/>
      <c r="BIB1" s="16"/>
      <c r="BIC1" s="16"/>
      <c r="BID1" s="16"/>
      <c r="BIE1" s="16"/>
      <c r="BIF1" s="16"/>
      <c r="BIG1" s="16"/>
      <c r="BIH1" s="16"/>
      <c r="BII1" s="16"/>
      <c r="BIJ1" s="16"/>
      <c r="BIK1" s="16"/>
      <c r="BIL1" s="16"/>
      <c r="BIM1" s="16"/>
      <c r="BIN1" s="16"/>
      <c r="BIO1" s="16"/>
      <c r="BIP1" s="16"/>
      <c r="BIQ1" s="16"/>
      <c r="BIR1" s="16"/>
      <c r="BIS1" s="16"/>
      <c r="BIT1" s="16"/>
      <c r="BIU1" s="16"/>
      <c r="BIV1" s="16"/>
      <c r="BIW1" s="16"/>
      <c r="BIX1" s="16"/>
      <c r="BIY1" s="16"/>
      <c r="BIZ1" s="16"/>
      <c r="BJA1" s="16"/>
      <c r="BJB1" s="16"/>
      <c r="BJC1" s="16"/>
      <c r="BJD1" s="16"/>
      <c r="BJE1" s="16"/>
      <c r="BJF1" s="16"/>
      <c r="BJG1" s="16"/>
      <c r="BJH1" s="16"/>
      <c r="BJI1" s="16"/>
      <c r="BJJ1" s="16"/>
      <c r="BJK1" s="16"/>
      <c r="BJL1" s="16"/>
      <c r="BJM1" s="16"/>
      <c r="BJN1" s="16"/>
      <c r="BJO1" s="16"/>
      <c r="BJP1" s="16"/>
      <c r="BJQ1" s="16"/>
      <c r="BJR1" s="16"/>
      <c r="BJS1" s="16"/>
      <c r="BJT1" s="16"/>
      <c r="BJU1" s="16"/>
      <c r="BJV1" s="16"/>
      <c r="BJW1" s="16"/>
      <c r="BJX1" s="16"/>
      <c r="BJY1" s="16"/>
      <c r="BJZ1" s="16"/>
      <c r="BKA1" s="16"/>
      <c r="BKB1" s="16"/>
      <c r="BKC1" s="16"/>
      <c r="BKD1" s="16"/>
      <c r="BKE1" s="16"/>
      <c r="BKF1" s="16"/>
      <c r="BKG1" s="16"/>
      <c r="BKH1" s="16"/>
      <c r="BKI1" s="16"/>
      <c r="BKJ1" s="16"/>
      <c r="BKK1" s="16"/>
      <c r="BKL1" s="16"/>
      <c r="BKM1" s="16"/>
      <c r="BKN1" s="16"/>
      <c r="BKO1" s="16"/>
      <c r="BKP1" s="16"/>
      <c r="BKQ1" s="16"/>
      <c r="BKR1" s="16"/>
      <c r="BKS1" s="16"/>
      <c r="BKT1" s="16"/>
      <c r="BKU1" s="16"/>
      <c r="BKV1" s="16"/>
      <c r="BKW1" s="16"/>
      <c r="BKX1" s="16"/>
      <c r="BKY1" s="16"/>
      <c r="BKZ1" s="16"/>
      <c r="BLA1" s="16"/>
      <c r="BLB1" s="16"/>
      <c r="BLC1" s="16"/>
      <c r="BLD1" s="16"/>
      <c r="BLE1" s="16"/>
      <c r="BLF1" s="16"/>
      <c r="BLG1" s="16"/>
      <c r="BLH1" s="16"/>
      <c r="BLI1" s="16"/>
      <c r="BLJ1" s="16"/>
      <c r="BLK1" s="16"/>
      <c r="BLL1" s="16"/>
      <c r="BLM1" s="16"/>
      <c r="BLN1" s="16"/>
      <c r="BLO1" s="16"/>
      <c r="BLP1" s="16"/>
      <c r="BLQ1" s="16"/>
      <c r="BLR1" s="16"/>
      <c r="BLS1" s="16"/>
      <c r="BLT1" s="16"/>
      <c r="BLU1" s="16"/>
      <c r="BLV1" s="16"/>
      <c r="BLW1" s="16"/>
      <c r="BLX1" s="16"/>
      <c r="BLY1" s="16"/>
      <c r="BLZ1" s="16"/>
      <c r="BMA1" s="16"/>
      <c r="BMB1" s="16"/>
      <c r="BMC1" s="16"/>
      <c r="BMD1" s="16"/>
      <c r="BME1" s="16"/>
      <c r="BMF1" s="16"/>
      <c r="BMG1" s="16"/>
      <c r="BMH1" s="16"/>
      <c r="BMI1" s="16"/>
      <c r="BMJ1" s="16"/>
      <c r="BMK1" s="16"/>
      <c r="BML1" s="16"/>
      <c r="BMM1" s="16"/>
      <c r="BMN1" s="16"/>
      <c r="BMO1" s="16"/>
      <c r="BMP1" s="16"/>
      <c r="BMQ1" s="16"/>
      <c r="BMR1" s="16"/>
      <c r="BMS1" s="16"/>
      <c r="BMT1" s="16"/>
      <c r="BMU1" s="16"/>
      <c r="BMV1" s="16"/>
      <c r="BMW1" s="16"/>
      <c r="BMX1" s="16"/>
      <c r="BMY1" s="16"/>
      <c r="BMZ1" s="16"/>
      <c r="BNA1" s="16"/>
      <c r="BNB1" s="16"/>
      <c r="BNC1" s="16"/>
      <c r="BND1" s="16"/>
      <c r="BNE1" s="16"/>
      <c r="BNF1" s="16"/>
      <c r="BNG1" s="16"/>
      <c r="BNH1" s="16"/>
      <c r="BNI1" s="16"/>
      <c r="BNJ1" s="16"/>
      <c r="BNK1" s="16"/>
      <c r="BNL1" s="16"/>
      <c r="BNM1" s="16"/>
      <c r="BNN1" s="16"/>
      <c r="BNO1" s="16"/>
      <c r="BNP1" s="16"/>
      <c r="BNQ1" s="16"/>
      <c r="BNR1" s="16"/>
      <c r="BNS1" s="16"/>
      <c r="BNT1" s="16"/>
      <c r="BNU1" s="16"/>
      <c r="BNV1" s="16"/>
      <c r="BNW1" s="16"/>
      <c r="BNX1" s="16"/>
      <c r="BNY1" s="16"/>
      <c r="BNZ1" s="16"/>
      <c r="BOA1" s="16"/>
      <c r="BOB1" s="16"/>
      <c r="BOC1" s="16"/>
      <c r="BOD1" s="16"/>
      <c r="BOE1" s="16"/>
      <c r="BOF1" s="16"/>
      <c r="BOG1" s="16"/>
      <c r="BOH1" s="16"/>
      <c r="BOI1" s="16"/>
      <c r="BOJ1" s="16"/>
      <c r="BOK1" s="16"/>
      <c r="BOL1" s="16"/>
      <c r="BOM1" s="16"/>
      <c r="BON1" s="16"/>
      <c r="BOO1" s="16"/>
      <c r="BOP1" s="16"/>
      <c r="BOQ1" s="16"/>
      <c r="BOR1" s="16"/>
      <c r="BOS1" s="16"/>
      <c r="BOT1" s="16"/>
      <c r="BOU1" s="16"/>
      <c r="BOV1" s="16"/>
      <c r="BOW1" s="16"/>
      <c r="BOX1" s="16"/>
      <c r="BOY1" s="16"/>
      <c r="BOZ1" s="16"/>
      <c r="BPA1" s="16"/>
      <c r="BPB1" s="16"/>
      <c r="BPC1" s="16"/>
      <c r="BPD1" s="16"/>
      <c r="BPE1" s="16"/>
      <c r="BPF1" s="16"/>
      <c r="BPG1" s="16"/>
      <c r="BPH1" s="16"/>
      <c r="BPI1" s="16"/>
      <c r="BPJ1" s="16"/>
      <c r="BPK1" s="16"/>
      <c r="BPL1" s="16"/>
      <c r="BPM1" s="16"/>
      <c r="BPN1" s="16"/>
      <c r="BPO1" s="16"/>
      <c r="BPP1" s="16"/>
      <c r="BPQ1" s="16"/>
      <c r="BPR1" s="16"/>
      <c r="BPS1" s="16"/>
      <c r="BPT1" s="16"/>
      <c r="BPU1" s="16"/>
      <c r="BPV1" s="16"/>
      <c r="BPW1" s="16"/>
      <c r="BPX1" s="16"/>
      <c r="BPY1" s="16"/>
      <c r="BPZ1" s="16"/>
      <c r="BQA1" s="16"/>
      <c r="BQB1" s="16"/>
      <c r="BQC1" s="16"/>
      <c r="BQD1" s="16"/>
      <c r="BQE1" s="16"/>
      <c r="BQF1" s="16"/>
      <c r="BQG1" s="16"/>
      <c r="BQH1" s="16"/>
      <c r="BQI1" s="16"/>
      <c r="BQJ1" s="16"/>
      <c r="BQK1" s="16"/>
      <c r="BQL1" s="16"/>
      <c r="BQM1" s="16"/>
      <c r="BQN1" s="16"/>
      <c r="BQO1" s="16"/>
      <c r="BQP1" s="16"/>
      <c r="BQQ1" s="16"/>
      <c r="BQR1" s="16"/>
      <c r="BQS1" s="16"/>
      <c r="BQT1" s="16"/>
      <c r="BQU1" s="16"/>
      <c r="BQV1" s="16"/>
      <c r="BQW1" s="16"/>
      <c r="BQX1" s="16"/>
      <c r="BQY1" s="16"/>
      <c r="BQZ1" s="16"/>
      <c r="BRA1" s="16"/>
      <c r="BRB1" s="16"/>
      <c r="BRC1" s="16"/>
      <c r="BRD1" s="16"/>
      <c r="BRE1" s="16"/>
      <c r="BRF1" s="16"/>
      <c r="BRG1" s="16"/>
      <c r="BRH1" s="16"/>
      <c r="BRI1" s="16"/>
      <c r="BRJ1" s="16"/>
      <c r="BRK1" s="16"/>
      <c r="BRL1" s="16"/>
      <c r="BRM1" s="16"/>
      <c r="BRN1" s="16"/>
      <c r="BRO1" s="16"/>
      <c r="BRP1" s="16"/>
      <c r="BRQ1" s="16"/>
      <c r="BRR1" s="16"/>
      <c r="BRS1" s="16"/>
      <c r="BRT1" s="16"/>
      <c r="BRU1" s="16"/>
      <c r="BRV1" s="16"/>
      <c r="BRW1" s="16"/>
      <c r="BRX1" s="16"/>
      <c r="BRY1" s="16"/>
      <c r="BRZ1" s="16"/>
      <c r="BSA1" s="16"/>
      <c r="BSB1" s="16"/>
      <c r="BSC1" s="16"/>
      <c r="BSD1" s="16"/>
      <c r="BSE1" s="16"/>
      <c r="BSF1" s="16"/>
      <c r="BSG1" s="16"/>
      <c r="BSH1" s="16"/>
      <c r="BSI1" s="16"/>
      <c r="BSJ1" s="16"/>
      <c r="BSK1" s="16"/>
      <c r="BSL1" s="16"/>
      <c r="BSM1" s="16"/>
      <c r="BSN1" s="16"/>
      <c r="BSO1" s="16"/>
      <c r="BSP1" s="16"/>
      <c r="BSQ1" s="16"/>
      <c r="BSR1" s="16"/>
      <c r="BSS1" s="16"/>
      <c r="BST1" s="16"/>
      <c r="BSU1" s="16"/>
      <c r="BSV1" s="16"/>
      <c r="BSW1" s="16"/>
      <c r="BSX1" s="16"/>
      <c r="BSY1" s="16"/>
      <c r="BSZ1" s="16"/>
      <c r="BTA1" s="16"/>
      <c r="BTB1" s="16"/>
      <c r="BTC1" s="16"/>
      <c r="BTD1" s="16"/>
      <c r="BTE1" s="16"/>
      <c r="BTF1" s="16"/>
      <c r="BTG1" s="16"/>
      <c r="BTH1" s="16"/>
      <c r="BTI1" s="16"/>
      <c r="BTJ1" s="16"/>
      <c r="BTK1" s="16"/>
      <c r="BTL1" s="16"/>
      <c r="BTM1" s="16"/>
      <c r="BTN1" s="16"/>
      <c r="BTO1" s="16"/>
      <c r="BTP1" s="16"/>
      <c r="BTQ1" s="16"/>
      <c r="BTR1" s="16"/>
      <c r="BTS1" s="16"/>
      <c r="BTT1" s="16"/>
      <c r="BTU1" s="16"/>
      <c r="BTV1" s="16"/>
      <c r="BTW1" s="16"/>
      <c r="BTX1" s="16"/>
      <c r="BTY1" s="16"/>
      <c r="BTZ1" s="16"/>
      <c r="BUA1" s="16"/>
      <c r="BUB1" s="16"/>
      <c r="BUC1" s="16"/>
      <c r="BUD1" s="16"/>
      <c r="BUE1" s="16"/>
      <c r="BUF1" s="16"/>
      <c r="BUG1" s="16"/>
      <c r="BUH1" s="16"/>
      <c r="BUI1" s="16"/>
      <c r="BUJ1" s="16"/>
      <c r="BUK1" s="16"/>
      <c r="BUL1" s="16"/>
      <c r="BUM1" s="16"/>
      <c r="BUN1" s="16"/>
      <c r="BUO1" s="16"/>
      <c r="BUP1" s="16"/>
      <c r="BUQ1" s="16"/>
      <c r="BUR1" s="16"/>
      <c r="BUS1" s="16"/>
      <c r="BUT1" s="16"/>
      <c r="BUU1" s="16"/>
      <c r="BUV1" s="16"/>
      <c r="BUW1" s="16"/>
      <c r="BUX1" s="16"/>
      <c r="BUY1" s="16"/>
      <c r="BUZ1" s="16"/>
      <c r="BVA1" s="16"/>
      <c r="BVB1" s="16"/>
      <c r="BVC1" s="16"/>
      <c r="BVD1" s="16"/>
      <c r="BVE1" s="16"/>
      <c r="BVF1" s="16"/>
      <c r="BVG1" s="16"/>
      <c r="BVH1" s="16"/>
      <c r="BVI1" s="16"/>
      <c r="BVJ1" s="16"/>
      <c r="BVK1" s="16"/>
      <c r="BVL1" s="16"/>
      <c r="BVM1" s="16"/>
      <c r="BVN1" s="16"/>
      <c r="BVO1" s="16"/>
      <c r="BVP1" s="16"/>
      <c r="BVQ1" s="16"/>
      <c r="BVR1" s="16"/>
      <c r="BVS1" s="16"/>
      <c r="BVT1" s="16"/>
      <c r="BVU1" s="16"/>
      <c r="BVV1" s="16"/>
      <c r="BVW1" s="16"/>
      <c r="BVX1" s="16"/>
      <c r="BVY1" s="16"/>
      <c r="BVZ1" s="16"/>
      <c r="BWA1" s="16"/>
      <c r="BWB1" s="16"/>
      <c r="BWC1" s="16"/>
      <c r="BWD1" s="16"/>
      <c r="BWE1" s="16"/>
      <c r="BWF1" s="16"/>
      <c r="BWG1" s="16"/>
      <c r="BWH1" s="16"/>
      <c r="BWI1" s="16"/>
      <c r="BWJ1" s="16"/>
      <c r="BWK1" s="16"/>
      <c r="BWL1" s="16"/>
      <c r="BWM1" s="16"/>
      <c r="BWN1" s="16"/>
      <c r="BWO1" s="16"/>
      <c r="BWP1" s="16"/>
      <c r="BWQ1" s="16"/>
      <c r="BWR1" s="16"/>
      <c r="BWS1" s="16"/>
      <c r="BWT1" s="16"/>
      <c r="BWU1" s="16"/>
      <c r="BWV1" s="16"/>
      <c r="BWW1" s="16"/>
      <c r="BWX1" s="16"/>
      <c r="BWY1" s="16"/>
      <c r="BWZ1" s="16"/>
      <c r="BXA1" s="16"/>
      <c r="BXB1" s="16"/>
      <c r="BXC1" s="16"/>
      <c r="BXD1" s="16"/>
      <c r="BXE1" s="16"/>
      <c r="BXF1" s="16"/>
      <c r="BXG1" s="16"/>
      <c r="BXH1" s="16"/>
      <c r="BXI1" s="16"/>
      <c r="BXJ1" s="16"/>
      <c r="BXK1" s="16"/>
      <c r="BXL1" s="16"/>
      <c r="BXM1" s="16"/>
      <c r="BXN1" s="16"/>
      <c r="BXO1" s="16"/>
      <c r="BXP1" s="16"/>
      <c r="BXQ1" s="16"/>
      <c r="BXR1" s="16"/>
      <c r="BXS1" s="16"/>
      <c r="BXT1" s="16"/>
      <c r="BXU1" s="16"/>
      <c r="BXV1" s="16"/>
      <c r="BXW1" s="16"/>
      <c r="BXX1" s="16"/>
      <c r="BXY1" s="16"/>
      <c r="BXZ1" s="16"/>
      <c r="BYA1" s="16"/>
      <c r="BYB1" s="16"/>
      <c r="BYC1" s="16"/>
      <c r="BYD1" s="16"/>
      <c r="BYE1" s="16"/>
      <c r="BYF1" s="16"/>
      <c r="BYG1" s="16"/>
      <c r="BYH1" s="16"/>
      <c r="BYI1" s="16"/>
      <c r="BYJ1" s="16"/>
      <c r="BYK1" s="16"/>
      <c r="BYL1" s="16"/>
      <c r="BYM1" s="16"/>
      <c r="BYN1" s="16"/>
      <c r="BYO1" s="16"/>
      <c r="BYP1" s="16"/>
      <c r="BYQ1" s="16"/>
      <c r="BYR1" s="16"/>
      <c r="BYS1" s="16"/>
      <c r="BYT1" s="16"/>
      <c r="BYU1" s="16"/>
      <c r="BYV1" s="16"/>
      <c r="BYW1" s="16"/>
      <c r="BYX1" s="16"/>
      <c r="BYY1" s="16"/>
      <c r="BYZ1" s="16"/>
      <c r="BZA1" s="16"/>
      <c r="BZB1" s="16"/>
      <c r="BZC1" s="16"/>
      <c r="BZD1" s="16"/>
      <c r="BZE1" s="16"/>
      <c r="BZF1" s="16"/>
      <c r="BZG1" s="16"/>
      <c r="BZH1" s="16"/>
      <c r="BZI1" s="16"/>
      <c r="BZJ1" s="16"/>
      <c r="BZK1" s="16"/>
      <c r="BZL1" s="16"/>
      <c r="BZM1" s="16"/>
      <c r="BZN1" s="16"/>
      <c r="BZO1" s="16"/>
      <c r="BZP1" s="16"/>
      <c r="BZQ1" s="16"/>
      <c r="BZR1" s="16"/>
      <c r="BZS1" s="16"/>
      <c r="BZT1" s="16"/>
      <c r="BZU1" s="16"/>
      <c r="BZV1" s="16"/>
      <c r="BZW1" s="16"/>
      <c r="BZX1" s="16"/>
      <c r="BZY1" s="16"/>
      <c r="BZZ1" s="16"/>
      <c r="CAA1" s="16"/>
      <c r="CAB1" s="16"/>
      <c r="CAC1" s="16"/>
      <c r="CAD1" s="16"/>
      <c r="CAE1" s="16"/>
      <c r="CAF1" s="16"/>
      <c r="CAG1" s="16"/>
      <c r="CAH1" s="16"/>
      <c r="CAI1" s="16"/>
      <c r="CAJ1" s="16"/>
      <c r="CAK1" s="16"/>
      <c r="CAL1" s="16"/>
      <c r="CAM1" s="16"/>
      <c r="CAN1" s="16"/>
      <c r="CAO1" s="16"/>
      <c r="CAP1" s="16"/>
      <c r="CAQ1" s="16"/>
      <c r="CAR1" s="16"/>
      <c r="CAS1" s="16"/>
      <c r="CAT1" s="16"/>
      <c r="CAU1" s="16"/>
      <c r="CAV1" s="16"/>
      <c r="CAW1" s="16"/>
      <c r="CAX1" s="16"/>
      <c r="CAY1" s="16"/>
      <c r="CAZ1" s="16"/>
      <c r="CBA1" s="16"/>
      <c r="CBB1" s="16"/>
      <c r="CBC1" s="16"/>
      <c r="CBD1" s="16"/>
      <c r="CBE1" s="16"/>
      <c r="CBF1" s="16"/>
      <c r="CBG1" s="16"/>
      <c r="CBH1" s="16"/>
      <c r="CBI1" s="16"/>
      <c r="CBJ1" s="16"/>
      <c r="CBK1" s="16"/>
      <c r="CBL1" s="16"/>
      <c r="CBM1" s="16"/>
      <c r="CBN1" s="16"/>
      <c r="CBO1" s="16"/>
      <c r="CBP1" s="16"/>
      <c r="CBQ1" s="16"/>
      <c r="CBR1" s="16"/>
      <c r="CBS1" s="16"/>
      <c r="CBT1" s="16"/>
      <c r="CBU1" s="16"/>
      <c r="CBV1" s="16"/>
      <c r="CBW1" s="16"/>
      <c r="CBX1" s="16"/>
      <c r="CBY1" s="16"/>
      <c r="CBZ1" s="16"/>
      <c r="CCA1" s="16"/>
      <c r="CCB1" s="16"/>
      <c r="CCC1" s="16"/>
      <c r="CCD1" s="16"/>
      <c r="CCE1" s="16"/>
      <c r="CCF1" s="16"/>
      <c r="CCG1" s="16"/>
      <c r="CCH1" s="16"/>
      <c r="CCI1" s="16"/>
      <c r="CCJ1" s="16"/>
      <c r="CCK1" s="16"/>
      <c r="CCL1" s="16"/>
      <c r="CCM1" s="16"/>
      <c r="CCN1" s="16"/>
      <c r="CCO1" s="16"/>
      <c r="CCP1" s="16"/>
      <c r="CCQ1" s="16"/>
      <c r="CCR1" s="16"/>
      <c r="CCS1" s="16"/>
      <c r="CCT1" s="16"/>
      <c r="CCU1" s="16"/>
      <c r="CCV1" s="16"/>
      <c r="CCW1" s="16"/>
      <c r="CCX1" s="16"/>
      <c r="CCY1" s="16"/>
      <c r="CCZ1" s="16"/>
      <c r="CDA1" s="16"/>
      <c r="CDB1" s="16"/>
      <c r="CDC1" s="16"/>
      <c r="CDD1" s="16"/>
      <c r="CDE1" s="16"/>
      <c r="CDF1" s="16"/>
      <c r="CDG1" s="16"/>
      <c r="CDH1" s="16"/>
      <c r="CDI1" s="16"/>
      <c r="CDJ1" s="16"/>
      <c r="CDK1" s="16"/>
      <c r="CDL1" s="16"/>
      <c r="CDM1" s="16"/>
      <c r="CDN1" s="16"/>
      <c r="CDO1" s="16"/>
      <c r="CDP1" s="16"/>
      <c r="CDQ1" s="16"/>
      <c r="CDR1" s="16"/>
      <c r="CDS1" s="16"/>
      <c r="CDT1" s="16"/>
      <c r="CDU1" s="16"/>
      <c r="CDV1" s="16"/>
      <c r="CDW1" s="16"/>
      <c r="CDX1" s="16"/>
      <c r="CDY1" s="16"/>
      <c r="CDZ1" s="16"/>
      <c r="CEA1" s="16"/>
      <c r="CEB1" s="16"/>
      <c r="CEC1" s="16"/>
      <c r="CED1" s="16"/>
      <c r="CEE1" s="16"/>
      <c r="CEF1" s="16"/>
      <c r="CEG1" s="16"/>
      <c r="CEH1" s="16"/>
      <c r="CEI1" s="16"/>
      <c r="CEJ1" s="16"/>
      <c r="CEK1" s="16"/>
      <c r="CEL1" s="16"/>
      <c r="CEM1" s="16"/>
      <c r="CEN1" s="16"/>
      <c r="CEO1" s="16"/>
      <c r="CEP1" s="16"/>
      <c r="CEQ1" s="16"/>
      <c r="CER1" s="16"/>
      <c r="CES1" s="16"/>
      <c r="CET1" s="16"/>
      <c r="CEU1" s="16"/>
      <c r="CEV1" s="16"/>
      <c r="CEW1" s="16"/>
      <c r="CEX1" s="16"/>
      <c r="CEY1" s="16"/>
      <c r="CEZ1" s="16"/>
      <c r="CFA1" s="16"/>
      <c r="CFB1" s="16"/>
      <c r="CFC1" s="16"/>
      <c r="CFD1" s="16"/>
      <c r="CFE1" s="16"/>
      <c r="CFF1" s="16"/>
      <c r="CFG1" s="16"/>
      <c r="CFH1" s="16"/>
      <c r="CFI1" s="16"/>
      <c r="CFJ1" s="16"/>
      <c r="CFK1" s="16"/>
      <c r="CFL1" s="16"/>
      <c r="CFM1" s="16"/>
      <c r="CFN1" s="16"/>
      <c r="CFO1" s="16"/>
      <c r="CFP1" s="16"/>
      <c r="CFQ1" s="16"/>
      <c r="CFR1" s="16"/>
      <c r="CFS1" s="16"/>
      <c r="CFT1" s="16"/>
      <c r="CFU1" s="16"/>
      <c r="CFV1" s="16"/>
      <c r="CFW1" s="16"/>
      <c r="CFX1" s="16"/>
      <c r="CFY1" s="16"/>
      <c r="CFZ1" s="16"/>
      <c r="CGA1" s="16"/>
      <c r="CGB1" s="16"/>
      <c r="CGC1" s="16"/>
      <c r="CGD1" s="16"/>
      <c r="CGE1" s="16"/>
      <c r="CGF1" s="16"/>
      <c r="CGG1" s="16"/>
      <c r="CGH1" s="16"/>
      <c r="CGI1" s="16"/>
      <c r="CGJ1" s="16"/>
      <c r="CGK1" s="16"/>
      <c r="CGL1" s="16"/>
      <c r="CGM1" s="16"/>
      <c r="CGN1" s="16"/>
      <c r="CGO1" s="16"/>
      <c r="CGP1" s="16"/>
      <c r="CGQ1" s="16"/>
      <c r="CGR1" s="16"/>
      <c r="CGS1" s="16"/>
      <c r="CGT1" s="16"/>
      <c r="CGU1" s="16"/>
      <c r="CGV1" s="16"/>
      <c r="CGW1" s="16"/>
      <c r="CGX1" s="16"/>
      <c r="CGY1" s="16"/>
      <c r="CGZ1" s="16"/>
      <c r="CHA1" s="16"/>
      <c r="CHB1" s="16"/>
      <c r="CHC1" s="16"/>
      <c r="CHD1" s="16"/>
      <c r="CHE1" s="16"/>
      <c r="CHF1" s="16"/>
      <c r="CHG1" s="16"/>
      <c r="CHH1" s="16"/>
      <c r="CHI1" s="16"/>
      <c r="CHJ1" s="16"/>
      <c r="CHK1" s="16"/>
      <c r="CHL1" s="16"/>
      <c r="CHM1" s="16"/>
      <c r="CHN1" s="16"/>
      <c r="CHO1" s="16"/>
      <c r="CHP1" s="16"/>
      <c r="CHQ1" s="16"/>
      <c r="CHR1" s="16"/>
      <c r="CHS1" s="16"/>
      <c r="CHT1" s="16"/>
      <c r="CHU1" s="16"/>
      <c r="CHV1" s="16"/>
      <c r="CHW1" s="16"/>
      <c r="CHX1" s="16"/>
      <c r="CHY1" s="16"/>
      <c r="CHZ1" s="16"/>
      <c r="CIA1" s="16"/>
      <c r="CIB1" s="16"/>
      <c r="CIC1" s="16"/>
      <c r="CID1" s="16"/>
      <c r="CIE1" s="16"/>
      <c r="CIF1" s="16"/>
      <c r="CIG1" s="16"/>
      <c r="CIH1" s="16"/>
      <c r="CII1" s="16"/>
      <c r="CIJ1" s="16"/>
      <c r="CIK1" s="16"/>
      <c r="CIL1" s="16"/>
      <c r="CIM1" s="16"/>
      <c r="CIN1" s="16"/>
      <c r="CIO1" s="16"/>
      <c r="CIP1" s="16"/>
      <c r="CIQ1" s="16"/>
      <c r="CIR1" s="16"/>
      <c r="CIS1" s="16"/>
      <c r="CIT1" s="16"/>
      <c r="CIU1" s="16"/>
      <c r="CIV1" s="16"/>
      <c r="CIW1" s="16"/>
      <c r="CIX1" s="16"/>
      <c r="CIY1" s="16"/>
      <c r="CIZ1" s="16"/>
      <c r="CJA1" s="16"/>
      <c r="CJB1" s="16"/>
      <c r="CJC1" s="16"/>
      <c r="CJD1" s="16"/>
      <c r="CJE1" s="16"/>
      <c r="CJF1" s="16"/>
      <c r="CJG1" s="16"/>
      <c r="CJH1" s="16"/>
      <c r="CJI1" s="16"/>
      <c r="CJJ1" s="16"/>
      <c r="CJK1" s="16"/>
      <c r="CJL1" s="16"/>
      <c r="CJM1" s="16"/>
      <c r="CJN1" s="16"/>
      <c r="CJO1" s="16"/>
      <c r="CJP1" s="16"/>
      <c r="CJQ1" s="16"/>
      <c r="CJR1" s="16"/>
      <c r="CJS1" s="16"/>
      <c r="CJT1" s="16"/>
      <c r="CJU1" s="16"/>
      <c r="CJV1" s="16"/>
      <c r="CJW1" s="16"/>
      <c r="CJX1" s="16"/>
      <c r="CJY1" s="16"/>
      <c r="CJZ1" s="16"/>
      <c r="CKA1" s="16"/>
      <c r="CKB1" s="16"/>
      <c r="CKC1" s="16"/>
      <c r="CKD1" s="16"/>
      <c r="CKE1" s="16"/>
      <c r="CKF1" s="16"/>
      <c r="CKG1" s="16"/>
      <c r="CKH1" s="16"/>
      <c r="CKI1" s="16"/>
      <c r="CKJ1" s="16"/>
      <c r="CKK1" s="16"/>
      <c r="CKL1" s="16"/>
      <c r="CKM1" s="16"/>
      <c r="CKN1" s="16"/>
      <c r="CKO1" s="16"/>
      <c r="CKP1" s="16"/>
      <c r="CKQ1" s="16"/>
      <c r="CKR1" s="16"/>
      <c r="CKS1" s="16"/>
      <c r="CKT1" s="16"/>
      <c r="CKU1" s="16"/>
      <c r="CKV1" s="16"/>
      <c r="CKW1" s="16"/>
      <c r="CKX1" s="16"/>
      <c r="CKY1" s="16"/>
      <c r="CKZ1" s="16"/>
      <c r="CLA1" s="16"/>
      <c r="CLB1" s="16"/>
      <c r="CLC1" s="16"/>
      <c r="CLD1" s="16"/>
      <c r="CLE1" s="16"/>
      <c r="CLF1" s="16"/>
      <c r="CLG1" s="16"/>
      <c r="CLH1" s="16"/>
      <c r="CLI1" s="16"/>
      <c r="CLJ1" s="16"/>
      <c r="CLK1" s="16"/>
      <c r="CLL1" s="16"/>
      <c r="CLM1" s="16"/>
      <c r="CLN1" s="16"/>
      <c r="CLO1" s="16"/>
      <c r="CLP1" s="16"/>
      <c r="CLQ1" s="16"/>
      <c r="CLR1" s="16"/>
      <c r="CLS1" s="16"/>
      <c r="CLT1" s="16"/>
      <c r="CLU1" s="16"/>
      <c r="CLV1" s="16"/>
      <c r="CLW1" s="16"/>
      <c r="CLX1" s="16"/>
      <c r="CLY1" s="16"/>
      <c r="CLZ1" s="16"/>
      <c r="CMA1" s="16"/>
      <c r="CMB1" s="16"/>
      <c r="CMC1" s="16"/>
      <c r="CMD1" s="16"/>
      <c r="CME1" s="16"/>
      <c r="CMF1" s="16"/>
      <c r="CMG1" s="16"/>
      <c r="CMH1" s="16"/>
      <c r="CMI1" s="16"/>
      <c r="CMJ1" s="16"/>
      <c r="CMK1" s="16"/>
      <c r="CML1" s="16"/>
      <c r="CMM1" s="16"/>
      <c r="CMN1" s="16"/>
      <c r="CMO1" s="16"/>
      <c r="CMP1" s="16"/>
      <c r="CMQ1" s="16"/>
      <c r="CMR1" s="16"/>
      <c r="CMS1" s="16"/>
      <c r="CMT1" s="16"/>
      <c r="CMU1" s="16"/>
      <c r="CMV1" s="16"/>
      <c r="CMW1" s="16"/>
      <c r="CMX1" s="16"/>
      <c r="CMY1" s="16"/>
      <c r="CMZ1" s="16"/>
      <c r="CNA1" s="16"/>
      <c r="CNB1" s="16"/>
      <c r="CNC1" s="16"/>
      <c r="CND1" s="16"/>
      <c r="CNE1" s="16"/>
      <c r="CNF1" s="16"/>
      <c r="CNG1" s="16"/>
      <c r="CNH1" s="16"/>
      <c r="CNI1" s="16"/>
      <c r="CNJ1" s="16"/>
      <c r="CNK1" s="16"/>
      <c r="CNL1" s="16"/>
      <c r="CNM1" s="16"/>
      <c r="CNN1" s="16"/>
      <c r="CNO1" s="16"/>
      <c r="CNP1" s="16"/>
      <c r="CNQ1" s="16"/>
      <c r="CNR1" s="16"/>
      <c r="CNS1" s="16"/>
      <c r="CNT1" s="16"/>
      <c r="CNU1" s="16"/>
      <c r="CNV1" s="16"/>
      <c r="CNW1" s="16"/>
      <c r="CNX1" s="16"/>
      <c r="CNY1" s="16"/>
      <c r="CNZ1" s="16"/>
      <c r="COA1" s="16"/>
      <c r="COB1" s="16"/>
      <c r="COC1" s="16"/>
      <c r="COD1" s="16"/>
      <c r="COE1" s="16"/>
      <c r="COF1" s="16"/>
      <c r="COG1" s="16"/>
      <c r="COH1" s="16"/>
      <c r="COI1" s="16"/>
      <c r="COJ1" s="16"/>
      <c r="COK1" s="16"/>
      <c r="COL1" s="16"/>
      <c r="COM1" s="16"/>
      <c r="CON1" s="16"/>
      <c r="COO1" s="16"/>
      <c r="COP1" s="16"/>
      <c r="COQ1" s="16"/>
      <c r="COR1" s="16"/>
      <c r="COS1" s="16"/>
      <c r="COT1" s="16"/>
      <c r="COU1" s="16"/>
      <c r="COV1" s="16"/>
      <c r="COW1" s="16"/>
      <c r="COX1" s="16"/>
      <c r="COY1" s="16"/>
      <c r="COZ1" s="16"/>
      <c r="CPA1" s="16"/>
      <c r="CPB1" s="16"/>
      <c r="CPC1" s="16"/>
      <c r="CPD1" s="16"/>
      <c r="CPE1" s="16"/>
      <c r="CPF1" s="16"/>
      <c r="CPG1" s="16"/>
      <c r="CPH1" s="16"/>
      <c r="CPI1" s="16"/>
      <c r="CPJ1" s="16"/>
      <c r="CPK1" s="16"/>
      <c r="CPL1" s="16"/>
      <c r="CPM1" s="16"/>
      <c r="CPN1" s="16"/>
      <c r="CPO1" s="16"/>
      <c r="CPP1" s="16"/>
      <c r="CPQ1" s="16"/>
      <c r="CPR1" s="16"/>
      <c r="CPS1" s="16"/>
      <c r="CPT1" s="16"/>
      <c r="CPU1" s="16"/>
      <c r="CPV1" s="16"/>
      <c r="CPW1" s="16"/>
      <c r="CPX1" s="16"/>
      <c r="CPY1" s="16"/>
      <c r="CPZ1" s="16"/>
      <c r="CQA1" s="16"/>
      <c r="CQB1" s="16"/>
      <c r="CQC1" s="16"/>
      <c r="CQD1" s="16"/>
      <c r="CQE1" s="16"/>
      <c r="CQF1" s="16"/>
      <c r="CQG1" s="16"/>
      <c r="CQH1" s="16"/>
      <c r="CQI1" s="16"/>
      <c r="CQJ1" s="16"/>
      <c r="CQK1" s="16"/>
      <c r="CQL1" s="16"/>
      <c r="CQM1" s="16"/>
      <c r="CQN1" s="16"/>
      <c r="CQO1" s="16"/>
      <c r="CQP1" s="16"/>
      <c r="CQQ1" s="16"/>
      <c r="CQR1" s="16"/>
      <c r="CQS1" s="16"/>
      <c r="CQT1" s="16"/>
      <c r="CQU1" s="16"/>
      <c r="CQV1" s="16"/>
      <c r="CQW1" s="16"/>
      <c r="CQX1" s="16"/>
      <c r="CQY1" s="16"/>
      <c r="CQZ1" s="16"/>
      <c r="CRA1" s="16"/>
      <c r="CRB1" s="16"/>
      <c r="CRC1" s="16"/>
      <c r="CRD1" s="16"/>
      <c r="CRE1" s="16"/>
      <c r="CRF1" s="16"/>
      <c r="CRG1" s="16"/>
      <c r="CRH1" s="16"/>
      <c r="CRI1" s="16"/>
      <c r="CRJ1" s="16"/>
      <c r="CRK1" s="16"/>
      <c r="CRL1" s="16"/>
      <c r="CRM1" s="16"/>
      <c r="CRN1" s="16"/>
      <c r="CRO1" s="16"/>
      <c r="CRP1" s="16"/>
      <c r="CRQ1" s="16"/>
      <c r="CRR1" s="16"/>
      <c r="CRS1" s="16"/>
      <c r="CRT1" s="16"/>
      <c r="CRU1" s="16"/>
      <c r="CRV1" s="16"/>
      <c r="CRW1" s="16"/>
      <c r="CRX1" s="16"/>
      <c r="CRY1" s="16"/>
      <c r="CRZ1" s="16"/>
      <c r="CSA1" s="16"/>
      <c r="CSB1" s="16"/>
      <c r="CSC1" s="16"/>
      <c r="CSD1" s="16"/>
      <c r="CSE1" s="16"/>
      <c r="CSF1" s="16"/>
      <c r="CSG1" s="16"/>
      <c r="CSH1" s="16"/>
      <c r="CSI1" s="16"/>
      <c r="CSJ1" s="16"/>
      <c r="CSK1" s="16"/>
      <c r="CSL1" s="16"/>
      <c r="CSM1" s="16"/>
      <c r="CSN1" s="16"/>
      <c r="CSO1" s="16"/>
      <c r="CSP1" s="16"/>
      <c r="CSQ1" s="16"/>
      <c r="CSR1" s="16"/>
      <c r="CSS1" s="16"/>
      <c r="CST1" s="16"/>
      <c r="CSU1" s="16"/>
      <c r="CSV1" s="16"/>
      <c r="CSW1" s="16"/>
      <c r="CSX1" s="16"/>
      <c r="CSY1" s="16"/>
      <c r="CSZ1" s="16"/>
      <c r="CTA1" s="16"/>
      <c r="CTB1" s="16"/>
      <c r="CTC1" s="16"/>
      <c r="CTD1" s="16"/>
      <c r="CTE1" s="16"/>
      <c r="CTF1" s="16"/>
      <c r="CTG1" s="16"/>
      <c r="CTH1" s="16"/>
      <c r="CTI1" s="16"/>
      <c r="CTJ1" s="16"/>
      <c r="CTK1" s="16"/>
      <c r="CTL1" s="16"/>
      <c r="CTM1" s="16"/>
      <c r="CTN1" s="16"/>
      <c r="CTO1" s="16"/>
      <c r="CTP1" s="16"/>
      <c r="CTQ1" s="16"/>
      <c r="CTR1" s="16"/>
      <c r="CTS1" s="16"/>
      <c r="CTT1" s="16"/>
      <c r="CTU1" s="16"/>
      <c r="CTV1" s="16"/>
      <c r="CTW1" s="16"/>
      <c r="CTX1" s="16"/>
      <c r="CTY1" s="16"/>
      <c r="CTZ1" s="16"/>
      <c r="CUA1" s="16"/>
      <c r="CUB1" s="16"/>
      <c r="CUC1" s="16"/>
      <c r="CUD1" s="16"/>
      <c r="CUE1" s="16"/>
      <c r="CUF1" s="16"/>
      <c r="CUG1" s="16"/>
      <c r="CUH1" s="16"/>
      <c r="CUI1" s="16"/>
      <c r="CUJ1" s="16"/>
      <c r="CUK1" s="16"/>
      <c r="CUL1" s="16"/>
      <c r="CUM1" s="16"/>
      <c r="CUN1" s="16"/>
      <c r="CUO1" s="16"/>
      <c r="CUP1" s="16"/>
      <c r="CUQ1" s="16"/>
      <c r="CUR1" s="16"/>
      <c r="CUS1" s="16"/>
      <c r="CUT1" s="16"/>
      <c r="CUU1" s="16"/>
      <c r="CUV1" s="16"/>
      <c r="CUW1" s="16"/>
      <c r="CUX1" s="16"/>
      <c r="CUY1" s="16"/>
      <c r="CUZ1" s="16"/>
      <c r="CVA1" s="16"/>
      <c r="CVB1" s="16"/>
      <c r="CVC1" s="16"/>
      <c r="CVD1" s="16"/>
      <c r="CVE1" s="16"/>
      <c r="CVF1" s="16"/>
      <c r="CVG1" s="16"/>
      <c r="CVH1" s="16"/>
      <c r="CVI1" s="16"/>
      <c r="CVJ1" s="16"/>
      <c r="CVK1" s="16"/>
      <c r="CVL1" s="16"/>
      <c r="CVM1" s="16"/>
      <c r="CVN1" s="16"/>
      <c r="CVO1" s="16"/>
      <c r="CVP1" s="16"/>
      <c r="CVQ1" s="16"/>
      <c r="CVR1" s="16"/>
      <c r="CVS1" s="16"/>
      <c r="CVT1" s="16"/>
      <c r="CVU1" s="16"/>
      <c r="CVV1" s="16"/>
      <c r="CVW1" s="16"/>
      <c r="CVX1" s="16"/>
      <c r="CVY1" s="16"/>
      <c r="CVZ1" s="16"/>
      <c r="CWA1" s="16"/>
      <c r="CWB1" s="16"/>
      <c r="CWC1" s="16"/>
      <c r="CWD1" s="16"/>
      <c r="CWE1" s="16"/>
      <c r="CWF1" s="16"/>
      <c r="CWG1" s="16"/>
      <c r="CWH1" s="16"/>
      <c r="CWI1" s="16"/>
      <c r="CWJ1" s="16"/>
      <c r="CWK1" s="16"/>
      <c r="CWL1" s="16"/>
      <c r="CWM1" s="16"/>
      <c r="CWN1" s="16"/>
      <c r="CWO1" s="16"/>
      <c r="CWP1" s="16"/>
      <c r="CWQ1" s="16"/>
      <c r="CWR1" s="16"/>
      <c r="CWS1" s="16"/>
      <c r="CWT1" s="16"/>
      <c r="CWU1" s="16"/>
      <c r="CWV1" s="16"/>
      <c r="CWW1" s="16"/>
      <c r="CWX1" s="16"/>
      <c r="CWY1" s="16"/>
      <c r="CWZ1" s="16"/>
      <c r="CXA1" s="16"/>
      <c r="CXB1" s="16"/>
      <c r="CXC1" s="16"/>
      <c r="CXD1" s="16"/>
      <c r="CXE1" s="16"/>
      <c r="CXF1" s="16"/>
      <c r="CXG1" s="16"/>
      <c r="CXH1" s="16"/>
      <c r="CXI1" s="16"/>
      <c r="CXJ1" s="16"/>
      <c r="CXK1" s="16"/>
      <c r="CXL1" s="16"/>
      <c r="CXM1" s="16"/>
      <c r="CXN1" s="16"/>
      <c r="CXO1" s="16"/>
      <c r="CXP1" s="16"/>
      <c r="CXQ1" s="16"/>
      <c r="CXR1" s="16"/>
      <c r="CXS1" s="16"/>
      <c r="CXT1" s="16"/>
      <c r="CXU1" s="16"/>
      <c r="CXV1" s="16"/>
      <c r="CXW1" s="16"/>
      <c r="CXX1" s="16"/>
      <c r="CXY1" s="16"/>
      <c r="CXZ1" s="16"/>
      <c r="CYA1" s="16"/>
      <c r="CYB1" s="16"/>
      <c r="CYC1" s="16"/>
      <c r="CYD1" s="16"/>
      <c r="CYE1" s="16"/>
      <c r="CYF1" s="16"/>
      <c r="CYG1" s="16"/>
      <c r="CYH1" s="16"/>
      <c r="CYI1" s="16"/>
      <c r="CYJ1" s="16"/>
      <c r="CYK1" s="16"/>
      <c r="CYL1" s="16"/>
      <c r="CYM1" s="16"/>
      <c r="CYN1" s="16"/>
      <c r="CYO1" s="16"/>
      <c r="CYP1" s="16"/>
      <c r="CYQ1" s="16"/>
      <c r="CYR1" s="16"/>
      <c r="CYS1" s="16"/>
      <c r="CYT1" s="16"/>
      <c r="CYU1" s="16"/>
      <c r="CYV1" s="16"/>
      <c r="CYW1" s="16"/>
      <c r="CYX1" s="16"/>
      <c r="CYY1" s="16"/>
      <c r="CYZ1" s="16"/>
      <c r="CZA1" s="16"/>
      <c r="CZB1" s="16"/>
      <c r="CZC1" s="16"/>
      <c r="CZD1" s="16"/>
      <c r="CZE1" s="16"/>
      <c r="CZF1" s="16"/>
      <c r="CZG1" s="16"/>
      <c r="CZH1" s="16"/>
      <c r="CZI1" s="16"/>
      <c r="CZJ1" s="16"/>
      <c r="CZK1" s="16"/>
      <c r="CZL1" s="16"/>
      <c r="CZM1" s="16"/>
      <c r="CZN1" s="16"/>
      <c r="CZO1" s="16"/>
      <c r="CZP1" s="16"/>
      <c r="CZQ1" s="16"/>
      <c r="CZR1" s="16"/>
      <c r="CZS1" s="16"/>
      <c r="CZT1" s="16"/>
      <c r="CZU1" s="16"/>
      <c r="CZV1" s="16"/>
      <c r="CZW1" s="16"/>
      <c r="CZX1" s="16"/>
      <c r="CZY1" s="16"/>
      <c r="CZZ1" s="16"/>
      <c r="DAA1" s="16"/>
      <c r="DAB1" s="16"/>
      <c r="DAC1" s="16"/>
      <c r="DAD1" s="16"/>
      <c r="DAE1" s="16"/>
      <c r="DAF1" s="16"/>
      <c r="DAG1" s="16"/>
      <c r="DAH1" s="16"/>
      <c r="DAI1" s="16"/>
      <c r="DAJ1" s="16"/>
      <c r="DAK1" s="16"/>
      <c r="DAL1" s="16"/>
      <c r="DAM1" s="16"/>
      <c r="DAN1" s="16"/>
      <c r="DAO1" s="16"/>
      <c r="DAP1" s="16"/>
      <c r="DAQ1" s="16"/>
      <c r="DAR1" s="16"/>
      <c r="DAS1" s="16"/>
      <c r="DAT1" s="16"/>
      <c r="DAU1" s="16"/>
      <c r="DAV1" s="16"/>
      <c r="DAW1" s="16"/>
      <c r="DAX1" s="16"/>
      <c r="DAY1" s="16"/>
      <c r="DAZ1" s="16"/>
      <c r="DBA1" s="16"/>
      <c r="DBB1" s="16"/>
      <c r="DBC1" s="16"/>
      <c r="DBD1" s="16"/>
      <c r="DBE1" s="16"/>
      <c r="DBF1" s="16"/>
      <c r="DBG1" s="16"/>
      <c r="DBH1" s="16"/>
      <c r="DBI1" s="16"/>
      <c r="DBJ1" s="16"/>
      <c r="DBK1" s="16"/>
      <c r="DBL1" s="16"/>
      <c r="DBM1" s="16"/>
      <c r="DBN1" s="16"/>
      <c r="DBO1" s="16"/>
      <c r="DBP1" s="16"/>
      <c r="DBQ1" s="16"/>
      <c r="DBR1" s="16"/>
      <c r="DBS1" s="16"/>
      <c r="DBT1" s="16"/>
      <c r="DBU1" s="16"/>
      <c r="DBV1" s="16"/>
      <c r="DBW1" s="16"/>
      <c r="DBX1" s="16"/>
      <c r="DBY1" s="16"/>
      <c r="DBZ1" s="16"/>
      <c r="DCA1" s="16"/>
      <c r="DCB1" s="16"/>
      <c r="DCC1" s="16"/>
      <c r="DCD1" s="16"/>
      <c r="DCE1" s="16"/>
      <c r="DCF1" s="16"/>
      <c r="DCG1" s="16"/>
      <c r="DCH1" s="16"/>
      <c r="DCI1" s="16"/>
      <c r="DCJ1" s="16"/>
      <c r="DCK1" s="16"/>
      <c r="DCL1" s="16"/>
      <c r="DCM1" s="16"/>
      <c r="DCN1" s="16"/>
      <c r="DCO1" s="16"/>
      <c r="DCP1" s="16"/>
      <c r="DCQ1" s="16"/>
      <c r="DCR1" s="16"/>
      <c r="DCS1" s="16"/>
      <c r="DCT1" s="16"/>
      <c r="DCU1" s="16"/>
      <c r="DCV1" s="16"/>
      <c r="DCW1" s="16"/>
      <c r="DCX1" s="16"/>
      <c r="DCY1" s="16"/>
      <c r="DCZ1" s="16"/>
      <c r="DDA1" s="16"/>
      <c r="DDB1" s="16"/>
      <c r="DDC1" s="16"/>
      <c r="DDD1" s="16"/>
      <c r="DDE1" s="16"/>
      <c r="DDF1" s="16"/>
      <c r="DDG1" s="16"/>
      <c r="DDH1" s="16"/>
      <c r="DDI1" s="16"/>
      <c r="DDJ1" s="16"/>
      <c r="DDK1" s="16"/>
      <c r="DDL1" s="16"/>
      <c r="DDM1" s="16"/>
      <c r="DDN1" s="16"/>
      <c r="DDO1" s="16"/>
      <c r="DDP1" s="16"/>
      <c r="DDQ1" s="16"/>
      <c r="DDR1" s="16"/>
      <c r="DDS1" s="16"/>
      <c r="DDT1" s="16"/>
      <c r="DDU1" s="16"/>
      <c r="DDV1" s="16"/>
      <c r="DDW1" s="16"/>
      <c r="DDX1" s="16"/>
      <c r="DDY1" s="16"/>
      <c r="DDZ1" s="16"/>
      <c r="DEA1" s="16"/>
      <c r="DEB1" s="16"/>
      <c r="DEC1" s="16"/>
      <c r="DED1" s="16"/>
      <c r="DEE1" s="16"/>
      <c r="DEF1" s="16"/>
      <c r="DEG1" s="16"/>
      <c r="DEH1" s="16"/>
      <c r="DEI1" s="16"/>
      <c r="DEJ1" s="16"/>
      <c r="DEK1" s="16"/>
      <c r="DEL1" s="16"/>
      <c r="DEM1" s="16"/>
      <c r="DEN1" s="16"/>
      <c r="DEO1" s="16"/>
      <c r="DEP1" s="16"/>
      <c r="DEQ1" s="16"/>
      <c r="DER1" s="16"/>
      <c r="DES1" s="16"/>
      <c r="DET1" s="16"/>
      <c r="DEU1" s="16"/>
      <c r="DEV1" s="16"/>
      <c r="DEW1" s="16"/>
      <c r="DEX1" s="16"/>
      <c r="DEY1" s="16"/>
      <c r="DEZ1" s="16"/>
      <c r="DFA1" s="16"/>
      <c r="DFB1" s="16"/>
      <c r="DFC1" s="16"/>
      <c r="DFD1" s="16"/>
      <c r="DFE1" s="16"/>
      <c r="DFF1" s="16"/>
      <c r="DFG1" s="16"/>
      <c r="DFH1" s="16"/>
      <c r="DFI1" s="16"/>
      <c r="DFJ1" s="16"/>
      <c r="DFK1" s="16"/>
      <c r="DFL1" s="16"/>
      <c r="DFM1" s="16"/>
      <c r="DFN1" s="16"/>
      <c r="DFO1" s="16"/>
      <c r="DFP1" s="16"/>
      <c r="DFQ1" s="16"/>
      <c r="DFR1" s="16"/>
      <c r="DFS1" s="16"/>
      <c r="DFT1" s="16"/>
      <c r="DFU1" s="16"/>
      <c r="DFV1" s="16"/>
      <c r="DFW1" s="16"/>
      <c r="DFX1" s="16"/>
      <c r="DFY1" s="16"/>
      <c r="DFZ1" s="16"/>
      <c r="DGA1" s="16"/>
      <c r="DGB1" s="16"/>
      <c r="DGC1" s="16"/>
      <c r="DGD1" s="16"/>
      <c r="DGE1" s="16"/>
      <c r="DGF1" s="16"/>
      <c r="DGG1" s="16"/>
      <c r="DGH1" s="16"/>
      <c r="DGI1" s="16"/>
      <c r="DGJ1" s="16"/>
      <c r="DGK1" s="16"/>
      <c r="DGL1" s="16"/>
      <c r="DGM1" s="16"/>
      <c r="DGN1" s="16"/>
      <c r="DGO1" s="16"/>
      <c r="DGP1" s="16"/>
      <c r="DGQ1" s="16"/>
      <c r="DGR1" s="16"/>
      <c r="DGS1" s="16"/>
      <c r="DGT1" s="16"/>
      <c r="DGU1" s="16"/>
      <c r="DGV1" s="16"/>
      <c r="DGW1" s="16"/>
      <c r="DGX1" s="16"/>
      <c r="DGY1" s="16"/>
      <c r="DGZ1" s="16"/>
      <c r="DHA1" s="16"/>
      <c r="DHB1" s="16"/>
      <c r="DHC1" s="16"/>
      <c r="DHD1" s="16"/>
      <c r="DHE1" s="16"/>
      <c r="DHF1" s="16"/>
      <c r="DHG1" s="16"/>
      <c r="DHH1" s="16"/>
      <c r="DHI1" s="16"/>
      <c r="DHJ1" s="16"/>
      <c r="DHK1" s="16"/>
      <c r="DHL1" s="16"/>
      <c r="DHM1" s="16"/>
      <c r="DHN1" s="16"/>
      <c r="DHO1" s="16"/>
      <c r="DHP1" s="16"/>
      <c r="DHQ1" s="16"/>
      <c r="DHR1" s="16"/>
      <c r="DHS1" s="16"/>
      <c r="DHT1" s="16"/>
      <c r="DHU1" s="16"/>
      <c r="DHV1" s="16"/>
      <c r="DHW1" s="16"/>
      <c r="DHX1" s="16"/>
      <c r="DHY1" s="16"/>
      <c r="DHZ1" s="16"/>
      <c r="DIA1" s="16"/>
      <c r="DIB1" s="16"/>
      <c r="DIC1" s="16"/>
      <c r="DID1" s="16"/>
      <c r="DIE1" s="16"/>
      <c r="DIF1" s="16"/>
      <c r="DIG1" s="16"/>
      <c r="DIH1" s="16"/>
      <c r="DII1" s="16"/>
      <c r="DIJ1" s="16"/>
      <c r="DIK1" s="16"/>
      <c r="DIL1" s="16"/>
      <c r="DIM1" s="16"/>
      <c r="DIN1" s="16"/>
      <c r="DIO1" s="16"/>
      <c r="DIP1" s="16"/>
      <c r="DIQ1" s="16"/>
      <c r="DIR1" s="16"/>
      <c r="DIS1" s="16"/>
      <c r="DIT1" s="16"/>
      <c r="DIU1" s="16"/>
      <c r="DIV1" s="16"/>
      <c r="DIW1" s="16"/>
      <c r="DIX1" s="16"/>
      <c r="DIY1" s="16"/>
      <c r="DIZ1" s="16"/>
      <c r="DJA1" s="16"/>
      <c r="DJB1" s="16"/>
      <c r="DJC1" s="16"/>
      <c r="DJD1" s="16"/>
      <c r="DJE1" s="16"/>
      <c r="DJF1" s="16"/>
      <c r="DJG1" s="16"/>
      <c r="DJH1" s="16"/>
      <c r="DJI1" s="16"/>
      <c r="DJJ1" s="16"/>
      <c r="DJK1" s="16"/>
      <c r="DJL1" s="16"/>
      <c r="DJM1" s="16"/>
      <c r="DJN1" s="16"/>
      <c r="DJO1" s="16"/>
      <c r="DJP1" s="16"/>
      <c r="DJQ1" s="16"/>
      <c r="DJR1" s="16"/>
      <c r="DJS1" s="16"/>
      <c r="DJT1" s="16"/>
      <c r="DJU1" s="16"/>
      <c r="DJV1" s="16"/>
      <c r="DJW1" s="16"/>
      <c r="DJX1" s="16"/>
      <c r="DJY1" s="16"/>
      <c r="DJZ1" s="16"/>
      <c r="DKA1" s="16"/>
      <c r="DKB1" s="16"/>
      <c r="DKC1" s="16"/>
      <c r="DKD1" s="16"/>
      <c r="DKE1" s="16"/>
      <c r="DKF1" s="16"/>
      <c r="DKG1" s="16"/>
      <c r="DKH1" s="16"/>
      <c r="DKI1" s="16"/>
      <c r="DKJ1" s="16"/>
      <c r="DKK1" s="16"/>
      <c r="DKL1" s="16"/>
      <c r="DKM1" s="16"/>
      <c r="DKN1" s="16"/>
      <c r="DKO1" s="16"/>
      <c r="DKP1" s="16"/>
      <c r="DKQ1" s="16"/>
      <c r="DKR1" s="16"/>
      <c r="DKS1" s="16"/>
      <c r="DKT1" s="16"/>
      <c r="DKU1" s="16"/>
      <c r="DKV1" s="16"/>
      <c r="DKW1" s="16"/>
      <c r="DKX1" s="16"/>
      <c r="DKY1" s="16"/>
      <c r="DKZ1" s="16"/>
      <c r="DLA1" s="16"/>
      <c r="DLB1" s="16"/>
      <c r="DLC1" s="16"/>
      <c r="DLD1" s="16"/>
      <c r="DLE1" s="16"/>
      <c r="DLF1" s="16"/>
      <c r="DLG1" s="16"/>
      <c r="DLH1" s="16"/>
      <c r="DLI1" s="16"/>
      <c r="DLJ1" s="16"/>
      <c r="DLK1" s="16"/>
      <c r="DLL1" s="16"/>
      <c r="DLM1" s="16"/>
      <c r="DLN1" s="16"/>
      <c r="DLO1" s="16"/>
      <c r="DLP1" s="16"/>
      <c r="DLQ1" s="16"/>
      <c r="DLR1" s="16"/>
      <c r="DLS1" s="16"/>
      <c r="DLT1" s="16"/>
      <c r="DLU1" s="16"/>
      <c r="DLV1" s="16"/>
      <c r="DLW1" s="16"/>
      <c r="DLX1" s="16"/>
      <c r="DLY1" s="16"/>
      <c r="DLZ1" s="16"/>
      <c r="DMA1" s="16"/>
      <c r="DMB1" s="16"/>
      <c r="DMC1" s="16"/>
      <c r="DMD1" s="16"/>
      <c r="DME1" s="16"/>
      <c r="DMF1" s="16"/>
      <c r="DMG1" s="16"/>
      <c r="DMH1" s="16"/>
      <c r="DMI1" s="16"/>
      <c r="DMJ1" s="16"/>
      <c r="DMK1" s="16"/>
      <c r="DML1" s="16"/>
      <c r="DMM1" s="16"/>
      <c r="DMN1" s="16"/>
      <c r="DMO1" s="16"/>
      <c r="DMP1" s="16"/>
      <c r="DMQ1" s="16"/>
      <c r="DMR1" s="16"/>
      <c r="DMS1" s="16"/>
      <c r="DMT1" s="16"/>
      <c r="DMU1" s="16"/>
      <c r="DMV1" s="16"/>
      <c r="DMW1" s="16"/>
      <c r="DMX1" s="16"/>
      <c r="DMY1" s="16"/>
      <c r="DMZ1" s="16"/>
      <c r="DNA1" s="16"/>
      <c r="DNB1" s="16"/>
      <c r="DNC1" s="16"/>
      <c r="DND1" s="16"/>
      <c r="DNE1" s="16"/>
      <c r="DNF1" s="16"/>
      <c r="DNG1" s="16"/>
      <c r="DNH1" s="16"/>
      <c r="DNI1" s="16"/>
      <c r="DNJ1" s="16"/>
      <c r="DNK1" s="16"/>
      <c r="DNL1" s="16"/>
      <c r="DNM1" s="16"/>
      <c r="DNN1" s="16"/>
      <c r="DNO1" s="16"/>
      <c r="DNP1" s="16"/>
      <c r="DNQ1" s="16"/>
      <c r="DNR1" s="16"/>
      <c r="DNS1" s="16"/>
      <c r="DNT1" s="16"/>
      <c r="DNU1" s="16"/>
      <c r="DNV1" s="16"/>
      <c r="DNW1" s="16"/>
      <c r="DNX1" s="16"/>
      <c r="DNY1" s="16"/>
      <c r="DNZ1" s="16"/>
      <c r="DOA1" s="16"/>
      <c r="DOB1" s="16"/>
      <c r="DOC1" s="16"/>
      <c r="DOD1" s="16"/>
      <c r="DOE1" s="16"/>
      <c r="DOF1" s="16"/>
      <c r="DOG1" s="16"/>
      <c r="DOH1" s="16"/>
      <c r="DOI1" s="16"/>
      <c r="DOJ1" s="16"/>
      <c r="DOK1" s="16"/>
      <c r="DOL1" s="16"/>
      <c r="DOM1" s="16"/>
      <c r="DON1" s="16"/>
      <c r="DOO1" s="16"/>
      <c r="DOP1" s="16"/>
      <c r="DOQ1" s="16"/>
      <c r="DOR1" s="16"/>
      <c r="DOS1" s="16"/>
      <c r="DOT1" s="16"/>
      <c r="DOU1" s="16"/>
      <c r="DOV1" s="16"/>
      <c r="DOW1" s="16"/>
      <c r="DOX1" s="16"/>
      <c r="DOY1" s="16"/>
      <c r="DOZ1" s="16"/>
      <c r="DPA1" s="16"/>
      <c r="DPB1" s="16"/>
      <c r="DPC1" s="16"/>
      <c r="DPD1" s="16"/>
      <c r="DPE1" s="16"/>
      <c r="DPF1" s="16"/>
      <c r="DPG1" s="16"/>
      <c r="DPH1" s="16"/>
      <c r="DPI1" s="16"/>
      <c r="DPJ1" s="16"/>
      <c r="DPK1" s="16"/>
      <c r="DPL1" s="16"/>
      <c r="DPM1" s="16"/>
      <c r="DPN1" s="16"/>
      <c r="DPO1" s="16"/>
      <c r="DPP1" s="16"/>
      <c r="DPQ1" s="16"/>
      <c r="DPR1" s="16"/>
      <c r="DPS1" s="16"/>
      <c r="DPT1" s="16"/>
      <c r="DPU1" s="16"/>
      <c r="DPV1" s="16"/>
      <c r="DPW1" s="16"/>
      <c r="DPX1" s="16"/>
      <c r="DPY1" s="16"/>
      <c r="DPZ1" s="16"/>
      <c r="DQA1" s="16"/>
      <c r="DQB1" s="16"/>
      <c r="DQC1" s="16"/>
      <c r="DQD1" s="16"/>
      <c r="DQE1" s="16"/>
      <c r="DQF1" s="16"/>
      <c r="DQG1" s="16"/>
      <c r="DQH1" s="16"/>
      <c r="DQI1" s="16"/>
      <c r="DQJ1" s="16"/>
      <c r="DQK1" s="16"/>
      <c r="DQL1" s="16"/>
      <c r="DQM1" s="16"/>
      <c r="DQN1" s="16"/>
      <c r="DQO1" s="16"/>
      <c r="DQP1" s="16"/>
      <c r="DQQ1" s="16"/>
      <c r="DQR1" s="16"/>
      <c r="DQS1" s="16"/>
      <c r="DQT1" s="16"/>
      <c r="DQU1" s="16"/>
      <c r="DQV1" s="16"/>
      <c r="DQW1" s="16"/>
      <c r="DQX1" s="16"/>
      <c r="DQY1" s="16"/>
      <c r="DQZ1" s="16"/>
      <c r="DRA1" s="16"/>
      <c r="DRB1" s="16"/>
      <c r="DRC1" s="16"/>
      <c r="DRD1" s="16"/>
      <c r="DRE1" s="16"/>
      <c r="DRF1" s="16"/>
      <c r="DRG1" s="16"/>
      <c r="DRH1" s="16"/>
      <c r="DRI1" s="16"/>
      <c r="DRJ1" s="16"/>
      <c r="DRK1" s="16"/>
      <c r="DRL1" s="16"/>
      <c r="DRM1" s="16"/>
      <c r="DRN1" s="16"/>
      <c r="DRO1" s="16"/>
      <c r="DRP1" s="16"/>
      <c r="DRQ1" s="16"/>
      <c r="DRR1" s="16"/>
      <c r="DRS1" s="16"/>
      <c r="DRT1" s="16"/>
      <c r="DRU1" s="16"/>
      <c r="DRV1" s="16"/>
      <c r="DRW1" s="16"/>
      <c r="DRX1" s="16"/>
      <c r="DRY1" s="16"/>
      <c r="DRZ1" s="16"/>
      <c r="DSA1" s="16"/>
      <c r="DSB1" s="16"/>
      <c r="DSC1" s="16"/>
      <c r="DSD1" s="16"/>
      <c r="DSE1" s="16"/>
      <c r="DSF1" s="16"/>
      <c r="DSG1" s="16"/>
      <c r="DSH1" s="16"/>
      <c r="DSI1" s="16"/>
      <c r="DSJ1" s="16"/>
      <c r="DSK1" s="16"/>
      <c r="DSL1" s="16"/>
      <c r="DSM1" s="16"/>
      <c r="DSN1" s="16"/>
      <c r="DSO1" s="16"/>
      <c r="DSP1" s="16"/>
      <c r="DSQ1" s="16"/>
      <c r="DSR1" s="16"/>
      <c r="DSS1" s="16"/>
      <c r="DST1" s="16"/>
      <c r="DSU1" s="16"/>
      <c r="DSV1" s="16"/>
      <c r="DSW1" s="16"/>
      <c r="DSX1" s="16"/>
      <c r="DSY1" s="16"/>
      <c r="DSZ1" s="16"/>
      <c r="DTA1" s="16"/>
      <c r="DTB1" s="16"/>
      <c r="DTC1" s="16"/>
      <c r="DTD1" s="16"/>
      <c r="DTE1" s="16"/>
      <c r="DTF1" s="16"/>
      <c r="DTG1" s="16"/>
      <c r="DTH1" s="16"/>
      <c r="DTI1" s="16"/>
      <c r="DTJ1" s="16"/>
      <c r="DTK1" s="16"/>
      <c r="DTL1" s="16"/>
      <c r="DTM1" s="16"/>
      <c r="DTN1" s="16"/>
      <c r="DTO1" s="16"/>
      <c r="DTP1" s="16"/>
      <c r="DTQ1" s="16"/>
      <c r="DTR1" s="16"/>
      <c r="DTS1" s="16"/>
      <c r="DTT1" s="16"/>
      <c r="DTU1" s="16"/>
      <c r="DTV1" s="16"/>
      <c r="DTW1" s="16"/>
      <c r="DTX1" s="16"/>
      <c r="DTY1" s="16"/>
      <c r="DTZ1" s="16"/>
      <c r="DUA1" s="16"/>
      <c r="DUB1" s="16"/>
      <c r="DUC1" s="16"/>
      <c r="DUD1" s="16"/>
      <c r="DUE1" s="16"/>
      <c r="DUF1" s="16"/>
      <c r="DUG1" s="16"/>
      <c r="DUH1" s="16"/>
      <c r="DUI1" s="16"/>
      <c r="DUJ1" s="16"/>
      <c r="DUK1" s="16"/>
      <c r="DUL1" s="16"/>
      <c r="DUM1" s="16"/>
      <c r="DUN1" s="16"/>
      <c r="DUO1" s="16"/>
      <c r="DUP1" s="16"/>
      <c r="DUQ1" s="16"/>
      <c r="DUR1" s="16"/>
      <c r="DUS1" s="16"/>
      <c r="DUT1" s="16"/>
      <c r="DUU1" s="16"/>
      <c r="DUV1" s="16"/>
      <c r="DUW1" s="16"/>
      <c r="DUX1" s="16"/>
      <c r="DUY1" s="16"/>
      <c r="DUZ1" s="16"/>
      <c r="DVA1" s="16"/>
      <c r="DVB1" s="16"/>
      <c r="DVC1" s="16"/>
      <c r="DVD1" s="16"/>
      <c r="DVE1" s="16"/>
      <c r="DVF1" s="16"/>
      <c r="DVG1" s="16"/>
      <c r="DVH1" s="16"/>
      <c r="DVI1" s="16"/>
      <c r="DVJ1" s="16"/>
      <c r="DVK1" s="16"/>
      <c r="DVL1" s="16"/>
      <c r="DVM1" s="16"/>
      <c r="DVN1" s="16"/>
      <c r="DVO1" s="16"/>
      <c r="DVP1" s="16"/>
      <c r="DVQ1" s="16"/>
      <c r="DVR1" s="16"/>
      <c r="DVS1" s="16"/>
      <c r="DVT1" s="16"/>
      <c r="DVU1" s="16"/>
      <c r="DVV1" s="16"/>
      <c r="DVW1" s="16"/>
      <c r="DVX1" s="16"/>
      <c r="DVY1" s="16"/>
      <c r="DVZ1" s="16"/>
      <c r="DWA1" s="16"/>
      <c r="DWB1" s="16"/>
      <c r="DWC1" s="16"/>
      <c r="DWD1" s="16"/>
      <c r="DWE1" s="16"/>
      <c r="DWF1" s="16"/>
      <c r="DWG1" s="16"/>
      <c r="DWH1" s="16"/>
      <c r="DWI1" s="16"/>
      <c r="DWJ1" s="16"/>
      <c r="DWK1" s="16"/>
      <c r="DWL1" s="16"/>
      <c r="DWM1" s="16"/>
      <c r="DWN1" s="16"/>
      <c r="DWO1" s="16"/>
      <c r="DWP1" s="16"/>
      <c r="DWQ1" s="16"/>
      <c r="DWR1" s="16"/>
      <c r="DWS1" s="16"/>
      <c r="DWT1" s="16"/>
      <c r="DWU1" s="16"/>
      <c r="DWV1" s="16"/>
      <c r="DWW1" s="16"/>
      <c r="DWX1" s="16"/>
      <c r="DWY1" s="16"/>
      <c r="DWZ1" s="16"/>
      <c r="DXA1" s="16"/>
      <c r="DXB1" s="16"/>
      <c r="DXC1" s="16"/>
      <c r="DXD1" s="16"/>
      <c r="DXE1" s="16"/>
      <c r="DXF1" s="16"/>
      <c r="DXG1" s="16"/>
      <c r="DXH1" s="16"/>
      <c r="DXI1" s="16"/>
      <c r="DXJ1" s="16"/>
      <c r="DXK1" s="16"/>
      <c r="DXL1" s="16"/>
      <c r="DXM1" s="16"/>
      <c r="DXN1" s="16"/>
      <c r="DXO1" s="16"/>
      <c r="DXP1" s="16"/>
      <c r="DXQ1" s="16"/>
      <c r="DXR1" s="16"/>
      <c r="DXS1" s="16"/>
      <c r="DXT1" s="16"/>
      <c r="DXU1" s="16"/>
      <c r="DXV1" s="16"/>
      <c r="DXW1" s="16"/>
      <c r="DXX1" s="16"/>
      <c r="DXY1" s="16"/>
      <c r="DXZ1" s="16"/>
      <c r="DYA1" s="16"/>
      <c r="DYB1" s="16"/>
      <c r="DYC1" s="16"/>
      <c r="DYD1" s="16"/>
      <c r="DYE1" s="16"/>
      <c r="DYF1" s="16"/>
      <c r="DYG1" s="16"/>
      <c r="DYH1" s="16"/>
      <c r="DYI1" s="16"/>
      <c r="DYJ1" s="16"/>
      <c r="DYK1" s="16"/>
      <c r="DYL1" s="16"/>
      <c r="DYM1" s="16"/>
      <c r="DYN1" s="16"/>
      <c r="DYO1" s="16"/>
      <c r="DYP1" s="16"/>
      <c r="DYQ1" s="16"/>
      <c r="DYR1" s="16"/>
      <c r="DYS1" s="16"/>
      <c r="DYT1" s="16"/>
      <c r="DYU1" s="16"/>
      <c r="DYV1" s="16"/>
      <c r="DYW1" s="16"/>
      <c r="DYX1" s="16"/>
      <c r="DYY1" s="16"/>
      <c r="DYZ1" s="16"/>
      <c r="DZA1" s="16"/>
      <c r="DZB1" s="16"/>
      <c r="DZC1" s="16"/>
      <c r="DZD1" s="16"/>
      <c r="DZE1" s="16"/>
      <c r="DZF1" s="16"/>
      <c r="DZG1" s="16"/>
      <c r="DZH1" s="16"/>
      <c r="DZI1" s="16"/>
      <c r="DZJ1" s="16"/>
      <c r="DZK1" s="16"/>
      <c r="DZL1" s="16"/>
      <c r="DZM1" s="16"/>
      <c r="DZN1" s="16"/>
      <c r="DZO1" s="16"/>
      <c r="DZP1" s="16"/>
      <c r="DZQ1" s="16"/>
      <c r="DZR1" s="16"/>
      <c r="DZS1" s="16"/>
      <c r="DZT1" s="16"/>
      <c r="DZU1" s="16"/>
      <c r="DZV1" s="16"/>
      <c r="DZW1" s="16"/>
      <c r="DZX1" s="16"/>
      <c r="DZY1" s="16"/>
      <c r="DZZ1" s="16"/>
      <c r="EAA1" s="16"/>
      <c r="EAB1" s="16"/>
      <c r="EAC1" s="16"/>
      <c r="EAD1" s="16"/>
      <c r="EAE1" s="16"/>
      <c r="EAF1" s="16"/>
      <c r="EAG1" s="16"/>
      <c r="EAH1" s="16"/>
      <c r="EAI1" s="16"/>
      <c r="EAJ1" s="16"/>
      <c r="EAK1" s="16"/>
      <c r="EAL1" s="16"/>
      <c r="EAM1" s="16"/>
      <c r="EAN1" s="16"/>
      <c r="EAO1" s="16"/>
      <c r="EAP1" s="16"/>
      <c r="EAQ1" s="16"/>
      <c r="EAR1" s="16"/>
      <c r="EAS1" s="16"/>
      <c r="EAT1" s="16"/>
      <c r="EAU1" s="16"/>
      <c r="EAV1" s="16"/>
      <c r="EAW1" s="16"/>
      <c r="EAX1" s="16"/>
      <c r="EAY1" s="16"/>
      <c r="EAZ1" s="16"/>
      <c r="EBA1" s="16"/>
      <c r="EBB1" s="16"/>
      <c r="EBC1" s="16"/>
      <c r="EBD1" s="16"/>
      <c r="EBE1" s="16"/>
      <c r="EBF1" s="16"/>
      <c r="EBG1" s="16"/>
      <c r="EBH1" s="16"/>
      <c r="EBI1" s="16"/>
      <c r="EBJ1" s="16"/>
      <c r="EBK1" s="16"/>
      <c r="EBL1" s="16"/>
      <c r="EBM1" s="16"/>
      <c r="EBN1" s="16"/>
      <c r="EBO1" s="16"/>
      <c r="EBP1" s="16"/>
      <c r="EBQ1" s="16"/>
      <c r="EBR1" s="16"/>
      <c r="EBS1" s="16"/>
      <c r="EBT1" s="16"/>
      <c r="EBU1" s="16"/>
      <c r="EBV1" s="16"/>
      <c r="EBW1" s="16"/>
      <c r="EBX1" s="16"/>
      <c r="EBY1" s="16"/>
      <c r="EBZ1" s="16"/>
      <c r="ECA1" s="16"/>
      <c r="ECB1" s="16"/>
      <c r="ECC1" s="16"/>
      <c r="ECD1" s="16"/>
      <c r="ECE1" s="16"/>
      <c r="ECF1" s="16"/>
      <c r="ECG1" s="16"/>
      <c r="ECH1" s="16"/>
      <c r="ECI1" s="16"/>
      <c r="ECJ1" s="16"/>
      <c r="ECK1" s="16"/>
      <c r="ECL1" s="16"/>
      <c r="ECM1" s="16"/>
      <c r="ECN1" s="16"/>
      <c r="ECO1" s="16"/>
      <c r="ECP1" s="16"/>
      <c r="ECQ1" s="16"/>
      <c r="ECR1" s="16"/>
      <c r="ECS1" s="16"/>
      <c r="ECT1" s="16"/>
      <c r="ECU1" s="16"/>
      <c r="ECV1" s="16"/>
      <c r="ECW1" s="16"/>
      <c r="ECX1" s="16"/>
      <c r="ECY1" s="16"/>
      <c r="ECZ1" s="16"/>
      <c r="EDA1" s="16"/>
      <c r="EDB1" s="16"/>
      <c r="EDC1" s="16"/>
      <c r="EDD1" s="16"/>
      <c r="EDE1" s="16"/>
      <c r="EDF1" s="16"/>
      <c r="EDG1" s="16"/>
      <c r="EDH1" s="16"/>
      <c r="EDI1" s="16"/>
      <c r="EDJ1" s="16"/>
      <c r="EDK1" s="16"/>
      <c r="EDL1" s="16"/>
      <c r="EDM1" s="16"/>
      <c r="EDN1" s="16"/>
      <c r="EDO1" s="16"/>
      <c r="EDP1" s="16"/>
      <c r="EDQ1" s="16"/>
      <c r="EDR1" s="16"/>
      <c r="EDS1" s="16"/>
      <c r="EDT1" s="16"/>
      <c r="EDU1" s="16"/>
      <c r="EDV1" s="16"/>
      <c r="EDW1" s="16"/>
      <c r="EDX1" s="16"/>
      <c r="EDY1" s="16"/>
      <c r="EDZ1" s="16"/>
      <c r="EEA1" s="16"/>
      <c r="EEB1" s="16"/>
      <c r="EEC1" s="16"/>
      <c r="EED1" s="16"/>
      <c r="EEE1" s="16"/>
      <c r="EEF1" s="16"/>
      <c r="EEG1" s="16"/>
      <c r="EEH1" s="16"/>
      <c r="EEI1" s="16"/>
      <c r="EEJ1" s="16"/>
      <c r="EEK1" s="16"/>
      <c r="EEL1" s="16"/>
      <c r="EEM1" s="16"/>
      <c r="EEN1" s="16"/>
      <c r="EEO1" s="16"/>
      <c r="EEP1" s="16"/>
      <c r="EEQ1" s="16"/>
      <c r="EER1" s="16"/>
      <c r="EES1" s="16"/>
      <c r="EET1" s="16"/>
      <c r="EEU1" s="16"/>
      <c r="EEV1" s="16"/>
      <c r="EEW1" s="16"/>
      <c r="EEX1" s="16"/>
      <c r="EEY1" s="16"/>
      <c r="EEZ1" s="16"/>
      <c r="EFA1" s="16"/>
      <c r="EFB1" s="16"/>
      <c r="EFC1" s="16"/>
      <c r="EFD1" s="16"/>
      <c r="EFE1" s="16"/>
      <c r="EFF1" s="16"/>
      <c r="EFG1" s="16"/>
      <c r="EFH1" s="16"/>
      <c r="EFI1" s="16"/>
      <c r="EFJ1" s="16"/>
      <c r="EFK1" s="16"/>
      <c r="EFL1" s="16"/>
      <c r="EFM1" s="16"/>
      <c r="EFN1" s="16"/>
      <c r="EFO1" s="16"/>
      <c r="EFP1" s="16"/>
      <c r="EFQ1" s="16"/>
      <c r="EFR1" s="16"/>
      <c r="EFS1" s="16"/>
      <c r="EFT1" s="16"/>
      <c r="EFU1" s="16"/>
      <c r="EFV1" s="16"/>
      <c r="EFW1" s="16"/>
      <c r="EFX1" s="16"/>
      <c r="EFY1" s="16"/>
      <c r="EFZ1" s="16"/>
      <c r="EGA1" s="16"/>
      <c r="EGB1" s="16"/>
      <c r="EGC1" s="16"/>
      <c r="EGD1" s="16"/>
      <c r="EGE1" s="16"/>
      <c r="EGF1" s="16"/>
      <c r="EGG1" s="16"/>
      <c r="EGH1" s="16"/>
      <c r="EGI1" s="16"/>
      <c r="EGJ1" s="16"/>
      <c r="EGK1" s="16"/>
      <c r="EGL1" s="16"/>
      <c r="EGM1" s="16"/>
      <c r="EGN1" s="16"/>
      <c r="EGO1" s="16"/>
      <c r="EGP1" s="16"/>
      <c r="EGQ1" s="16"/>
      <c r="EGR1" s="16"/>
      <c r="EGS1" s="16"/>
      <c r="EGT1" s="16"/>
      <c r="EGU1" s="16"/>
      <c r="EGV1" s="16"/>
      <c r="EGW1" s="16"/>
      <c r="EGX1" s="16"/>
      <c r="EGY1" s="16"/>
      <c r="EGZ1" s="16"/>
      <c r="EHA1" s="16"/>
      <c r="EHB1" s="16"/>
      <c r="EHC1" s="16"/>
      <c r="EHD1" s="16"/>
      <c r="EHE1" s="16"/>
      <c r="EHF1" s="16"/>
      <c r="EHG1" s="16"/>
      <c r="EHH1" s="16"/>
      <c r="EHI1" s="16"/>
      <c r="EHJ1" s="16"/>
      <c r="EHK1" s="16"/>
      <c r="EHL1" s="16"/>
      <c r="EHM1" s="16"/>
      <c r="EHN1" s="16"/>
      <c r="EHO1" s="16"/>
      <c r="EHP1" s="16"/>
      <c r="EHQ1" s="16"/>
      <c r="EHR1" s="16"/>
      <c r="EHS1" s="16"/>
      <c r="EHT1" s="16"/>
      <c r="EHU1" s="16"/>
      <c r="EHV1" s="16"/>
      <c r="EHW1" s="16"/>
      <c r="EHX1" s="16"/>
      <c r="EHY1" s="16"/>
      <c r="EHZ1" s="16"/>
      <c r="EIA1" s="16"/>
      <c r="EIB1" s="16"/>
      <c r="EIC1" s="16"/>
      <c r="EID1" s="16"/>
      <c r="EIE1" s="16"/>
      <c r="EIF1" s="16"/>
      <c r="EIG1" s="16"/>
      <c r="EIH1" s="16"/>
      <c r="EII1" s="16"/>
      <c r="EIJ1" s="16"/>
      <c r="EIK1" s="16"/>
      <c r="EIL1" s="16"/>
      <c r="EIM1" s="16"/>
      <c r="EIN1" s="16"/>
      <c r="EIO1" s="16"/>
      <c r="EIP1" s="16"/>
      <c r="EIQ1" s="16"/>
      <c r="EIR1" s="16"/>
      <c r="EIS1" s="16"/>
      <c r="EIT1" s="16"/>
      <c r="EIU1" s="16"/>
      <c r="EIV1" s="16"/>
      <c r="EIW1" s="16"/>
      <c r="EIX1" s="16"/>
      <c r="EIY1" s="16"/>
      <c r="EIZ1" s="16"/>
      <c r="EJA1" s="16"/>
      <c r="EJB1" s="16"/>
      <c r="EJC1" s="16"/>
      <c r="EJD1" s="16"/>
      <c r="EJE1" s="16"/>
      <c r="EJF1" s="16"/>
      <c r="EJG1" s="16"/>
      <c r="EJH1" s="16"/>
      <c r="EJI1" s="16"/>
      <c r="EJJ1" s="16"/>
      <c r="EJK1" s="16"/>
      <c r="EJL1" s="16"/>
      <c r="EJM1" s="16"/>
      <c r="EJN1" s="16"/>
      <c r="EJO1" s="16"/>
      <c r="EJP1" s="16"/>
      <c r="EJQ1" s="16"/>
      <c r="EJR1" s="16"/>
      <c r="EJS1" s="16"/>
      <c r="EJT1" s="16"/>
      <c r="EJU1" s="16"/>
      <c r="EJV1" s="16"/>
      <c r="EJW1" s="16"/>
      <c r="EJX1" s="16"/>
      <c r="EJY1" s="16"/>
      <c r="EJZ1" s="16"/>
      <c r="EKA1" s="16"/>
      <c r="EKB1" s="16"/>
      <c r="EKC1" s="16"/>
      <c r="EKD1" s="16"/>
      <c r="EKE1" s="16"/>
      <c r="EKF1" s="16"/>
      <c r="EKG1" s="16"/>
      <c r="EKH1" s="16"/>
      <c r="EKI1" s="16"/>
      <c r="EKJ1" s="16"/>
      <c r="EKK1" s="16"/>
      <c r="EKL1" s="16"/>
      <c r="EKM1" s="16"/>
      <c r="EKN1" s="16"/>
      <c r="EKO1" s="16"/>
      <c r="EKP1" s="16"/>
      <c r="EKQ1" s="16"/>
      <c r="EKR1" s="16"/>
      <c r="EKS1" s="16"/>
      <c r="EKT1" s="16"/>
      <c r="EKU1" s="16"/>
      <c r="EKV1" s="16"/>
      <c r="EKW1" s="16"/>
      <c r="EKX1" s="16"/>
      <c r="EKY1" s="16"/>
      <c r="EKZ1" s="16"/>
      <c r="ELA1" s="16"/>
      <c r="ELB1" s="16"/>
      <c r="ELC1" s="16"/>
      <c r="ELD1" s="16"/>
      <c r="ELE1" s="16"/>
      <c r="ELF1" s="16"/>
      <c r="ELG1" s="16"/>
      <c r="ELH1" s="16"/>
      <c r="ELI1" s="16"/>
      <c r="ELJ1" s="16"/>
      <c r="ELK1" s="16"/>
      <c r="ELL1" s="16"/>
      <c r="ELM1" s="16"/>
      <c r="ELN1" s="16"/>
      <c r="ELO1" s="16"/>
      <c r="ELP1" s="16"/>
      <c r="ELQ1" s="16"/>
      <c r="ELR1" s="16"/>
      <c r="ELS1" s="16"/>
      <c r="ELT1" s="16"/>
      <c r="ELU1" s="16"/>
      <c r="ELV1" s="16"/>
      <c r="ELW1" s="16"/>
      <c r="ELX1" s="16"/>
      <c r="ELY1" s="16"/>
      <c r="ELZ1" s="16"/>
      <c r="EMA1" s="16"/>
      <c r="EMB1" s="16"/>
      <c r="EMC1" s="16"/>
      <c r="EMD1" s="16"/>
      <c r="EME1" s="16"/>
      <c r="EMF1" s="16"/>
      <c r="EMG1" s="16"/>
      <c r="EMH1" s="16"/>
      <c r="EMI1" s="16"/>
      <c r="EMJ1" s="16"/>
      <c r="EMK1" s="16"/>
      <c r="EML1" s="16"/>
      <c r="EMM1" s="16"/>
      <c r="EMN1" s="16"/>
      <c r="EMO1" s="16"/>
      <c r="EMP1" s="16"/>
      <c r="EMQ1" s="16"/>
      <c r="EMR1" s="16"/>
      <c r="EMS1" s="16"/>
      <c r="EMT1" s="16"/>
      <c r="EMU1" s="16"/>
      <c r="EMV1" s="16"/>
      <c r="EMW1" s="16"/>
      <c r="EMX1" s="16"/>
      <c r="EMY1" s="16"/>
      <c r="EMZ1" s="16"/>
      <c r="ENA1" s="16"/>
      <c r="ENB1" s="16"/>
      <c r="ENC1" s="16"/>
      <c r="END1" s="16"/>
      <c r="ENE1" s="16"/>
      <c r="ENF1" s="16"/>
      <c r="ENG1" s="16"/>
      <c r="ENH1" s="16"/>
      <c r="ENI1" s="16"/>
      <c r="ENJ1" s="16"/>
      <c r="ENK1" s="16"/>
      <c r="ENL1" s="16"/>
      <c r="ENM1" s="16"/>
      <c r="ENN1" s="16"/>
      <c r="ENO1" s="16"/>
      <c r="ENP1" s="16"/>
      <c r="ENQ1" s="16"/>
      <c r="ENR1" s="16"/>
      <c r="ENS1" s="16"/>
      <c r="ENT1" s="16"/>
      <c r="ENU1" s="16"/>
      <c r="ENV1" s="16"/>
      <c r="ENW1" s="16"/>
      <c r="ENX1" s="16"/>
      <c r="ENY1" s="16"/>
      <c r="ENZ1" s="16"/>
      <c r="EOA1" s="16"/>
      <c r="EOB1" s="16"/>
      <c r="EOC1" s="16"/>
      <c r="EOD1" s="16"/>
      <c r="EOE1" s="16"/>
      <c r="EOF1" s="16"/>
      <c r="EOG1" s="16"/>
      <c r="EOH1" s="16"/>
      <c r="EOI1" s="16"/>
      <c r="EOJ1" s="16"/>
      <c r="EOK1" s="16"/>
      <c r="EOL1" s="16"/>
      <c r="EOM1" s="16"/>
      <c r="EON1" s="16"/>
      <c r="EOO1" s="16"/>
      <c r="EOP1" s="16"/>
      <c r="EOQ1" s="16"/>
      <c r="EOR1" s="16"/>
      <c r="EOS1" s="16"/>
      <c r="EOT1" s="16"/>
      <c r="EOU1" s="16"/>
      <c r="EOV1" s="16"/>
      <c r="EOW1" s="16"/>
      <c r="EOX1" s="16"/>
      <c r="EOY1" s="16"/>
      <c r="EOZ1" s="16"/>
      <c r="EPA1" s="16"/>
      <c r="EPB1" s="16"/>
      <c r="EPC1" s="16"/>
      <c r="EPD1" s="16"/>
      <c r="EPE1" s="16"/>
      <c r="EPF1" s="16"/>
      <c r="EPG1" s="16"/>
      <c r="EPH1" s="16"/>
      <c r="EPI1" s="16"/>
      <c r="EPJ1" s="16"/>
      <c r="EPK1" s="16"/>
      <c r="EPL1" s="16"/>
      <c r="EPM1" s="16"/>
      <c r="EPN1" s="16"/>
      <c r="EPO1" s="16"/>
      <c r="EPP1" s="16"/>
      <c r="EPQ1" s="16"/>
      <c r="EPR1" s="16"/>
      <c r="EPS1" s="16"/>
      <c r="EPT1" s="16"/>
      <c r="EPU1" s="16"/>
      <c r="EPV1" s="16"/>
      <c r="EPW1" s="16"/>
      <c r="EPX1" s="16"/>
      <c r="EPY1" s="16"/>
      <c r="EPZ1" s="16"/>
      <c r="EQA1" s="16"/>
      <c r="EQB1" s="16"/>
      <c r="EQC1" s="16"/>
      <c r="EQD1" s="16"/>
      <c r="EQE1" s="16"/>
      <c r="EQF1" s="16"/>
      <c r="EQG1" s="16"/>
      <c r="EQH1" s="16"/>
      <c r="EQI1" s="16"/>
      <c r="EQJ1" s="16"/>
      <c r="EQK1" s="16"/>
      <c r="EQL1" s="16"/>
      <c r="EQM1" s="16"/>
      <c r="EQN1" s="16"/>
      <c r="EQO1" s="16"/>
      <c r="EQP1" s="16"/>
      <c r="EQQ1" s="16"/>
      <c r="EQR1" s="16"/>
      <c r="EQS1" s="16"/>
      <c r="EQT1" s="16"/>
      <c r="EQU1" s="16"/>
      <c r="EQV1" s="16"/>
      <c r="EQW1" s="16"/>
      <c r="EQX1" s="16"/>
      <c r="EQY1" s="16"/>
      <c r="EQZ1" s="16"/>
      <c r="ERA1" s="16"/>
      <c r="ERB1" s="16"/>
      <c r="ERC1" s="16"/>
      <c r="ERD1" s="16"/>
      <c r="ERE1" s="16"/>
      <c r="ERF1" s="16"/>
      <c r="ERG1" s="16"/>
      <c r="ERH1" s="16"/>
      <c r="ERI1" s="16"/>
      <c r="ERJ1" s="16"/>
      <c r="ERK1" s="16"/>
      <c r="ERL1" s="16"/>
      <c r="ERM1" s="16"/>
      <c r="ERN1" s="16"/>
      <c r="ERO1" s="16"/>
      <c r="ERP1" s="16"/>
      <c r="ERQ1" s="16"/>
      <c r="ERR1" s="16"/>
      <c r="ERS1" s="16"/>
      <c r="ERT1" s="16"/>
      <c r="ERU1" s="16"/>
      <c r="ERV1" s="16"/>
      <c r="ERW1" s="16"/>
      <c r="ERX1" s="16"/>
      <c r="ERY1" s="16"/>
      <c r="ERZ1" s="16"/>
      <c r="ESA1" s="16"/>
      <c r="ESB1" s="16"/>
      <c r="ESC1" s="16"/>
      <c r="ESD1" s="16"/>
      <c r="ESE1" s="16"/>
      <c r="ESF1" s="16"/>
      <c r="ESG1" s="16"/>
      <c r="ESH1" s="16"/>
      <c r="ESI1" s="16"/>
      <c r="ESJ1" s="16"/>
      <c r="ESK1" s="16"/>
      <c r="ESL1" s="16"/>
      <c r="ESM1" s="16"/>
      <c r="ESN1" s="16"/>
      <c r="ESO1" s="16"/>
      <c r="ESP1" s="16"/>
      <c r="ESQ1" s="16"/>
      <c r="ESR1" s="16"/>
      <c r="ESS1" s="16"/>
      <c r="EST1" s="16"/>
      <c r="ESU1" s="16"/>
      <c r="ESV1" s="16"/>
      <c r="ESW1" s="16"/>
      <c r="ESX1" s="16"/>
      <c r="ESY1" s="16"/>
      <c r="ESZ1" s="16"/>
      <c r="ETA1" s="16"/>
      <c r="ETB1" s="16"/>
      <c r="ETC1" s="16"/>
      <c r="ETD1" s="16"/>
      <c r="ETE1" s="16"/>
      <c r="ETF1" s="16"/>
      <c r="ETG1" s="16"/>
      <c r="ETH1" s="16"/>
      <c r="ETI1" s="16"/>
      <c r="ETJ1" s="16"/>
      <c r="ETK1" s="16"/>
      <c r="ETL1" s="16"/>
      <c r="ETM1" s="16"/>
      <c r="ETN1" s="16"/>
      <c r="ETO1" s="16"/>
      <c r="ETP1" s="16"/>
      <c r="ETQ1" s="16"/>
      <c r="ETR1" s="16"/>
      <c r="ETS1" s="16"/>
      <c r="ETT1" s="16"/>
      <c r="ETU1" s="16"/>
      <c r="ETV1" s="16"/>
      <c r="ETW1" s="16"/>
      <c r="ETX1" s="16"/>
      <c r="ETY1" s="16"/>
      <c r="ETZ1" s="16"/>
      <c r="EUA1" s="16"/>
      <c r="EUB1" s="16"/>
      <c r="EUC1" s="16"/>
      <c r="EUD1" s="16"/>
      <c r="EUE1" s="16"/>
      <c r="EUF1" s="16"/>
      <c r="EUG1" s="16"/>
      <c r="EUH1" s="16"/>
      <c r="EUI1" s="16"/>
      <c r="EUJ1" s="16"/>
      <c r="EUK1" s="16"/>
      <c r="EUL1" s="16"/>
      <c r="EUM1" s="16"/>
      <c r="EUN1" s="16"/>
      <c r="EUO1" s="16"/>
      <c r="EUP1" s="16"/>
      <c r="EUQ1" s="16"/>
      <c r="EUR1" s="16"/>
      <c r="EUS1" s="16"/>
      <c r="EUT1" s="16"/>
      <c r="EUU1" s="16"/>
      <c r="EUV1" s="16"/>
      <c r="EUW1" s="16"/>
      <c r="EUX1" s="16"/>
      <c r="EUY1" s="16"/>
      <c r="EUZ1" s="16"/>
      <c r="EVA1" s="16"/>
      <c r="EVB1" s="16"/>
      <c r="EVC1" s="16"/>
      <c r="EVD1" s="16"/>
      <c r="EVE1" s="16"/>
      <c r="EVF1" s="16"/>
      <c r="EVG1" s="16"/>
      <c r="EVH1" s="16"/>
      <c r="EVI1" s="16"/>
      <c r="EVJ1" s="16"/>
      <c r="EVK1" s="16"/>
      <c r="EVL1" s="16"/>
      <c r="EVM1" s="16"/>
      <c r="EVN1" s="16"/>
      <c r="EVO1" s="16"/>
      <c r="EVP1" s="16"/>
      <c r="EVQ1" s="16"/>
      <c r="EVR1" s="16"/>
      <c r="EVS1" s="16"/>
      <c r="EVT1" s="16"/>
      <c r="EVU1" s="16"/>
      <c r="EVV1" s="16"/>
      <c r="EVW1" s="16"/>
      <c r="EVX1" s="16"/>
      <c r="EVY1" s="16"/>
      <c r="EVZ1" s="16"/>
      <c r="EWA1" s="16"/>
      <c r="EWB1" s="16"/>
      <c r="EWC1" s="16"/>
      <c r="EWD1" s="16"/>
      <c r="EWE1" s="16"/>
      <c r="EWF1" s="16"/>
      <c r="EWG1" s="16"/>
      <c r="EWH1" s="16"/>
      <c r="EWI1" s="16"/>
      <c r="EWJ1" s="16"/>
      <c r="EWK1" s="16"/>
      <c r="EWL1" s="16"/>
      <c r="EWM1" s="16"/>
      <c r="EWN1" s="16"/>
      <c r="EWO1" s="16"/>
      <c r="EWP1" s="16"/>
      <c r="EWQ1" s="16"/>
      <c r="EWR1" s="16"/>
      <c r="EWS1" s="16"/>
      <c r="EWT1" s="16"/>
      <c r="EWU1" s="16"/>
      <c r="EWV1" s="16"/>
      <c r="EWW1" s="16"/>
      <c r="EWX1" s="16"/>
      <c r="EWY1" s="16"/>
      <c r="EWZ1" s="16"/>
      <c r="EXA1" s="16"/>
      <c r="EXB1" s="16"/>
      <c r="EXC1" s="16"/>
      <c r="EXD1" s="16"/>
      <c r="EXE1" s="16"/>
      <c r="EXF1" s="16"/>
      <c r="EXG1" s="16"/>
      <c r="EXH1" s="16"/>
      <c r="EXI1" s="16"/>
      <c r="EXJ1" s="16"/>
      <c r="EXK1" s="16"/>
      <c r="EXL1" s="16"/>
      <c r="EXM1" s="16"/>
      <c r="EXN1" s="16"/>
      <c r="EXO1" s="16"/>
      <c r="EXP1" s="16"/>
      <c r="EXQ1" s="16"/>
      <c r="EXR1" s="16"/>
      <c r="EXS1" s="16"/>
      <c r="EXT1" s="16"/>
      <c r="EXU1" s="16"/>
      <c r="EXV1" s="16"/>
      <c r="EXW1" s="16"/>
      <c r="EXX1" s="16"/>
      <c r="EXY1" s="16"/>
      <c r="EXZ1" s="16"/>
      <c r="EYA1" s="16"/>
      <c r="EYB1" s="16"/>
      <c r="EYC1" s="16"/>
      <c r="EYD1" s="16"/>
      <c r="EYE1" s="16"/>
      <c r="EYF1" s="16"/>
      <c r="EYG1" s="16"/>
      <c r="EYH1" s="16"/>
      <c r="EYI1" s="16"/>
      <c r="EYJ1" s="16"/>
      <c r="EYK1" s="16"/>
      <c r="EYL1" s="16"/>
      <c r="EYM1" s="16"/>
      <c r="EYN1" s="16"/>
      <c r="EYO1" s="16"/>
      <c r="EYP1" s="16"/>
      <c r="EYQ1" s="16"/>
      <c r="EYR1" s="16"/>
      <c r="EYS1" s="16"/>
      <c r="EYT1" s="16"/>
      <c r="EYU1" s="16"/>
      <c r="EYV1" s="16"/>
      <c r="EYW1" s="16"/>
      <c r="EYX1" s="16"/>
      <c r="EYY1" s="16"/>
      <c r="EYZ1" s="16"/>
      <c r="EZA1" s="16"/>
      <c r="EZB1" s="16"/>
      <c r="EZC1" s="16"/>
      <c r="EZD1" s="16"/>
      <c r="EZE1" s="16"/>
      <c r="EZF1" s="16"/>
      <c r="EZG1" s="16"/>
      <c r="EZH1" s="16"/>
      <c r="EZI1" s="16"/>
      <c r="EZJ1" s="16"/>
      <c r="EZK1" s="16"/>
      <c r="EZL1" s="16"/>
      <c r="EZM1" s="16"/>
      <c r="EZN1" s="16"/>
      <c r="EZO1" s="16"/>
      <c r="EZP1" s="16"/>
      <c r="EZQ1" s="16"/>
      <c r="EZR1" s="16"/>
      <c r="EZS1" s="16"/>
      <c r="EZT1" s="16"/>
      <c r="EZU1" s="16"/>
      <c r="EZV1" s="16"/>
      <c r="EZW1" s="16"/>
      <c r="EZX1" s="16"/>
      <c r="EZY1" s="16"/>
      <c r="EZZ1" s="16"/>
      <c r="FAA1" s="16"/>
      <c r="FAB1" s="16"/>
      <c r="FAC1" s="16"/>
      <c r="FAD1" s="16"/>
      <c r="FAE1" s="16"/>
      <c r="FAF1" s="16"/>
      <c r="FAG1" s="16"/>
      <c r="FAH1" s="16"/>
      <c r="FAI1" s="16"/>
      <c r="FAJ1" s="16"/>
      <c r="FAK1" s="16"/>
      <c r="FAL1" s="16"/>
      <c r="FAM1" s="16"/>
      <c r="FAN1" s="16"/>
      <c r="FAO1" s="16"/>
      <c r="FAP1" s="16"/>
      <c r="FAQ1" s="16"/>
      <c r="FAR1" s="16"/>
      <c r="FAS1" s="16"/>
      <c r="FAT1" s="16"/>
      <c r="FAU1" s="16"/>
      <c r="FAV1" s="16"/>
      <c r="FAW1" s="16"/>
      <c r="FAX1" s="16"/>
      <c r="FAY1" s="16"/>
      <c r="FAZ1" s="16"/>
      <c r="FBA1" s="16"/>
      <c r="FBB1" s="16"/>
      <c r="FBC1" s="16"/>
      <c r="FBD1" s="16"/>
      <c r="FBE1" s="16"/>
      <c r="FBF1" s="16"/>
      <c r="FBG1" s="16"/>
      <c r="FBH1" s="16"/>
      <c r="FBI1" s="16"/>
      <c r="FBJ1" s="16"/>
      <c r="FBK1" s="16"/>
      <c r="FBL1" s="16"/>
      <c r="FBM1" s="16"/>
      <c r="FBN1" s="16"/>
      <c r="FBO1" s="16"/>
      <c r="FBP1" s="16"/>
      <c r="FBQ1" s="16"/>
      <c r="FBR1" s="16"/>
      <c r="FBS1" s="16"/>
      <c r="FBT1" s="16"/>
      <c r="FBU1" s="16"/>
      <c r="FBV1" s="16"/>
      <c r="FBW1" s="16"/>
      <c r="FBX1" s="16"/>
      <c r="FBY1" s="16"/>
      <c r="FBZ1" s="16"/>
      <c r="FCA1" s="16"/>
      <c r="FCB1" s="16"/>
      <c r="FCC1" s="16"/>
      <c r="FCD1" s="16"/>
      <c r="FCE1" s="16"/>
      <c r="FCF1" s="16"/>
      <c r="FCG1" s="16"/>
      <c r="FCH1" s="16"/>
      <c r="FCI1" s="16"/>
      <c r="FCJ1" s="16"/>
      <c r="FCK1" s="16"/>
      <c r="FCL1" s="16"/>
      <c r="FCM1" s="16"/>
      <c r="FCN1" s="16"/>
      <c r="FCO1" s="16"/>
      <c r="FCP1" s="16"/>
      <c r="FCQ1" s="16"/>
      <c r="FCR1" s="16"/>
      <c r="FCS1" s="16"/>
      <c r="FCT1" s="16"/>
      <c r="FCU1" s="16"/>
      <c r="FCV1" s="16"/>
      <c r="FCW1" s="16"/>
      <c r="FCX1" s="16"/>
      <c r="FCY1" s="16"/>
      <c r="FCZ1" s="16"/>
      <c r="FDA1" s="16"/>
      <c r="FDB1" s="16"/>
      <c r="FDC1" s="16"/>
      <c r="FDD1" s="16"/>
      <c r="FDE1" s="16"/>
      <c r="FDF1" s="16"/>
      <c r="FDG1" s="16"/>
      <c r="FDH1" s="16"/>
      <c r="FDI1" s="16"/>
      <c r="FDJ1" s="16"/>
      <c r="FDK1" s="16"/>
      <c r="FDL1" s="16"/>
      <c r="FDM1" s="16"/>
      <c r="FDN1" s="16"/>
      <c r="FDO1" s="16"/>
      <c r="FDP1" s="16"/>
      <c r="FDQ1" s="16"/>
      <c r="FDR1" s="16"/>
      <c r="FDS1" s="16"/>
      <c r="FDT1" s="16"/>
      <c r="FDU1" s="16"/>
      <c r="FDV1" s="16"/>
      <c r="FDW1" s="16"/>
      <c r="FDX1" s="16"/>
      <c r="FDY1" s="16"/>
      <c r="FDZ1" s="16"/>
      <c r="FEA1" s="16"/>
      <c r="FEB1" s="16"/>
      <c r="FEC1" s="16"/>
      <c r="FED1" s="16"/>
      <c r="FEE1" s="16"/>
      <c r="FEF1" s="16"/>
      <c r="FEG1" s="16"/>
      <c r="FEH1" s="16"/>
      <c r="FEI1" s="16"/>
      <c r="FEJ1" s="16"/>
      <c r="FEK1" s="16"/>
      <c r="FEL1" s="16"/>
      <c r="FEM1" s="16"/>
      <c r="FEN1" s="16"/>
      <c r="FEO1" s="16"/>
      <c r="FEP1" s="16"/>
      <c r="FEQ1" s="16"/>
      <c r="FER1" s="16"/>
      <c r="FES1" s="16"/>
      <c r="FET1" s="16"/>
      <c r="FEU1" s="16"/>
      <c r="FEV1" s="16"/>
      <c r="FEW1" s="16"/>
      <c r="FEX1" s="16"/>
      <c r="FEY1" s="16"/>
      <c r="FEZ1" s="16"/>
      <c r="FFA1" s="16"/>
      <c r="FFB1" s="16"/>
      <c r="FFC1" s="16"/>
      <c r="FFD1" s="16"/>
      <c r="FFE1" s="16"/>
      <c r="FFF1" s="16"/>
      <c r="FFG1" s="16"/>
      <c r="FFH1" s="16"/>
      <c r="FFI1" s="16"/>
      <c r="FFJ1" s="16"/>
      <c r="FFK1" s="16"/>
      <c r="FFL1" s="16"/>
      <c r="FFM1" s="16"/>
      <c r="FFN1" s="16"/>
      <c r="FFO1" s="16"/>
      <c r="FFP1" s="16"/>
      <c r="FFQ1" s="16"/>
      <c r="FFR1" s="16"/>
      <c r="FFS1" s="16"/>
      <c r="FFT1" s="16"/>
      <c r="FFU1" s="16"/>
      <c r="FFV1" s="16"/>
      <c r="FFW1" s="16"/>
      <c r="FFX1" s="16"/>
      <c r="FFY1" s="16"/>
      <c r="FFZ1" s="16"/>
      <c r="FGA1" s="16"/>
      <c r="FGB1" s="16"/>
      <c r="FGC1" s="16"/>
      <c r="FGD1" s="16"/>
      <c r="FGE1" s="16"/>
      <c r="FGF1" s="16"/>
      <c r="FGG1" s="16"/>
      <c r="FGH1" s="16"/>
      <c r="FGI1" s="16"/>
      <c r="FGJ1" s="16"/>
      <c r="FGK1" s="16"/>
      <c r="FGL1" s="16"/>
      <c r="FGM1" s="16"/>
      <c r="FGN1" s="16"/>
      <c r="FGO1" s="16"/>
      <c r="FGP1" s="16"/>
      <c r="FGQ1" s="16"/>
      <c r="FGR1" s="16"/>
      <c r="FGS1" s="16"/>
      <c r="FGT1" s="16"/>
      <c r="FGU1" s="16"/>
      <c r="FGV1" s="16"/>
      <c r="FGW1" s="16"/>
      <c r="FGX1" s="16"/>
      <c r="FGY1" s="16"/>
      <c r="FGZ1" s="16"/>
      <c r="FHA1" s="16"/>
      <c r="FHB1" s="16"/>
      <c r="FHC1" s="16"/>
      <c r="FHD1" s="16"/>
      <c r="FHE1" s="16"/>
      <c r="FHF1" s="16"/>
      <c r="FHG1" s="16"/>
      <c r="FHH1" s="16"/>
      <c r="FHI1" s="16"/>
      <c r="FHJ1" s="16"/>
      <c r="FHK1" s="16"/>
      <c r="FHL1" s="16"/>
      <c r="FHM1" s="16"/>
      <c r="FHN1" s="16"/>
      <c r="FHO1" s="16"/>
      <c r="FHP1" s="16"/>
      <c r="FHQ1" s="16"/>
      <c r="FHR1" s="16"/>
      <c r="FHS1" s="16"/>
      <c r="FHT1" s="16"/>
      <c r="FHU1" s="16"/>
      <c r="FHV1" s="16"/>
      <c r="FHW1" s="16"/>
      <c r="FHX1" s="16"/>
      <c r="FHY1" s="16"/>
      <c r="FHZ1" s="16"/>
      <c r="FIA1" s="16"/>
      <c r="FIB1" s="16"/>
      <c r="FIC1" s="16"/>
      <c r="FID1" s="16"/>
      <c r="FIE1" s="16"/>
      <c r="FIF1" s="16"/>
      <c r="FIG1" s="16"/>
      <c r="FIH1" s="16"/>
      <c r="FII1" s="16"/>
      <c r="FIJ1" s="16"/>
      <c r="FIK1" s="16"/>
      <c r="FIL1" s="16"/>
      <c r="FIM1" s="16"/>
      <c r="FIN1" s="16"/>
      <c r="FIO1" s="16"/>
      <c r="FIP1" s="16"/>
      <c r="FIQ1" s="16"/>
      <c r="FIR1" s="16"/>
      <c r="FIS1" s="16"/>
      <c r="FIT1" s="16"/>
      <c r="FIU1" s="16"/>
      <c r="FIV1" s="16"/>
      <c r="FIW1" s="16"/>
      <c r="FIX1" s="16"/>
      <c r="FIY1" s="16"/>
      <c r="FIZ1" s="16"/>
      <c r="FJA1" s="16"/>
      <c r="FJB1" s="16"/>
      <c r="FJC1" s="16"/>
      <c r="FJD1" s="16"/>
      <c r="FJE1" s="16"/>
      <c r="FJF1" s="16"/>
      <c r="FJG1" s="16"/>
      <c r="FJH1" s="16"/>
      <c r="FJI1" s="16"/>
      <c r="FJJ1" s="16"/>
      <c r="FJK1" s="16"/>
      <c r="FJL1" s="16"/>
      <c r="FJM1" s="16"/>
      <c r="FJN1" s="16"/>
      <c r="FJO1" s="16"/>
      <c r="FJP1" s="16"/>
      <c r="FJQ1" s="16"/>
      <c r="FJR1" s="16"/>
      <c r="FJS1" s="16"/>
      <c r="FJT1" s="16"/>
      <c r="FJU1" s="16"/>
      <c r="FJV1" s="16"/>
      <c r="FJW1" s="16"/>
      <c r="FJX1" s="16"/>
      <c r="FJY1" s="16"/>
      <c r="FJZ1" s="16"/>
      <c r="FKA1" s="16"/>
      <c r="FKB1" s="16"/>
      <c r="FKC1" s="16"/>
      <c r="FKD1" s="16"/>
      <c r="FKE1" s="16"/>
      <c r="FKF1" s="16"/>
      <c r="FKG1" s="16"/>
      <c r="FKH1" s="16"/>
      <c r="FKI1" s="16"/>
      <c r="FKJ1" s="16"/>
      <c r="FKK1" s="16"/>
      <c r="FKL1" s="16"/>
      <c r="FKM1" s="16"/>
      <c r="FKN1" s="16"/>
      <c r="FKO1" s="16"/>
      <c r="FKP1" s="16"/>
      <c r="FKQ1" s="16"/>
      <c r="FKR1" s="16"/>
      <c r="FKS1" s="16"/>
      <c r="FKT1" s="16"/>
      <c r="FKU1" s="16"/>
      <c r="FKV1" s="16"/>
      <c r="FKW1" s="16"/>
      <c r="FKX1" s="16"/>
      <c r="FKY1" s="16"/>
      <c r="FKZ1" s="16"/>
      <c r="FLA1" s="16"/>
      <c r="FLB1" s="16"/>
      <c r="FLC1" s="16"/>
      <c r="FLD1" s="16"/>
      <c r="FLE1" s="16"/>
      <c r="FLF1" s="16"/>
      <c r="FLG1" s="16"/>
      <c r="FLH1" s="16"/>
      <c r="FLI1" s="16"/>
      <c r="FLJ1" s="16"/>
      <c r="FLK1" s="16"/>
      <c r="FLL1" s="16"/>
      <c r="FLM1" s="16"/>
      <c r="FLN1" s="16"/>
      <c r="FLO1" s="16"/>
      <c r="FLP1" s="16"/>
      <c r="FLQ1" s="16"/>
      <c r="FLR1" s="16"/>
      <c r="FLS1" s="16"/>
      <c r="FLT1" s="16"/>
      <c r="FLU1" s="16"/>
      <c r="FLV1" s="16"/>
      <c r="FLW1" s="16"/>
      <c r="FLX1" s="16"/>
      <c r="FLY1" s="16"/>
      <c r="FLZ1" s="16"/>
      <c r="FMA1" s="16"/>
      <c r="FMB1" s="16"/>
      <c r="FMC1" s="16"/>
      <c r="FMD1" s="16"/>
      <c r="FME1" s="16"/>
      <c r="FMF1" s="16"/>
      <c r="FMG1" s="16"/>
      <c r="FMH1" s="16"/>
      <c r="FMI1" s="16"/>
      <c r="FMJ1" s="16"/>
      <c r="FMK1" s="16"/>
      <c r="FML1" s="16"/>
      <c r="FMM1" s="16"/>
      <c r="FMN1" s="16"/>
      <c r="FMO1" s="16"/>
      <c r="FMP1" s="16"/>
      <c r="FMQ1" s="16"/>
      <c r="FMR1" s="16"/>
      <c r="FMS1" s="16"/>
      <c r="FMT1" s="16"/>
      <c r="FMU1" s="16"/>
      <c r="FMV1" s="16"/>
      <c r="FMW1" s="16"/>
      <c r="FMX1" s="16"/>
      <c r="FMY1" s="16"/>
      <c r="FMZ1" s="16"/>
      <c r="FNA1" s="16"/>
      <c r="FNB1" s="16"/>
      <c r="FNC1" s="16"/>
      <c r="FND1" s="16"/>
      <c r="FNE1" s="16"/>
      <c r="FNF1" s="16"/>
      <c r="FNG1" s="16"/>
      <c r="FNH1" s="16"/>
      <c r="FNI1" s="16"/>
      <c r="FNJ1" s="16"/>
      <c r="FNK1" s="16"/>
      <c r="FNL1" s="16"/>
      <c r="FNM1" s="16"/>
      <c r="FNN1" s="16"/>
      <c r="FNO1" s="16"/>
      <c r="FNP1" s="16"/>
      <c r="FNQ1" s="16"/>
      <c r="FNR1" s="16"/>
      <c r="FNS1" s="16"/>
      <c r="FNT1" s="16"/>
      <c r="FNU1" s="16"/>
      <c r="FNV1" s="16"/>
      <c r="FNW1" s="16"/>
      <c r="FNX1" s="16"/>
      <c r="FNY1" s="16"/>
      <c r="FNZ1" s="16"/>
      <c r="FOA1" s="16"/>
      <c r="FOB1" s="16"/>
      <c r="FOC1" s="16"/>
      <c r="FOD1" s="16"/>
      <c r="FOE1" s="16"/>
      <c r="FOF1" s="16"/>
      <c r="FOG1" s="16"/>
      <c r="FOH1" s="16"/>
      <c r="FOI1" s="16"/>
      <c r="FOJ1" s="16"/>
      <c r="FOK1" s="16"/>
      <c r="FOL1" s="16"/>
      <c r="FOM1" s="16"/>
      <c r="FON1" s="16"/>
      <c r="FOO1" s="16"/>
      <c r="FOP1" s="16"/>
      <c r="FOQ1" s="16"/>
      <c r="FOR1" s="16"/>
      <c r="FOS1" s="16"/>
      <c r="FOT1" s="16"/>
      <c r="FOU1" s="16"/>
      <c r="FOV1" s="16"/>
      <c r="FOW1" s="16"/>
      <c r="FOX1" s="16"/>
      <c r="FOY1" s="16"/>
      <c r="FOZ1" s="16"/>
      <c r="FPA1" s="16"/>
      <c r="FPB1" s="16"/>
      <c r="FPC1" s="16"/>
      <c r="FPD1" s="16"/>
      <c r="FPE1" s="16"/>
      <c r="FPF1" s="16"/>
      <c r="FPG1" s="16"/>
      <c r="FPH1" s="16"/>
      <c r="FPI1" s="16"/>
      <c r="FPJ1" s="16"/>
      <c r="FPK1" s="16"/>
      <c r="FPL1" s="16"/>
      <c r="FPM1" s="16"/>
      <c r="FPN1" s="16"/>
      <c r="FPO1" s="16"/>
      <c r="FPP1" s="16"/>
      <c r="FPQ1" s="16"/>
      <c r="FPR1" s="16"/>
      <c r="FPS1" s="16"/>
      <c r="FPT1" s="16"/>
      <c r="FPU1" s="16"/>
      <c r="FPV1" s="16"/>
      <c r="FPW1" s="16"/>
      <c r="FPX1" s="16"/>
      <c r="FPY1" s="16"/>
      <c r="FPZ1" s="16"/>
      <c r="FQA1" s="16"/>
      <c r="FQB1" s="16"/>
      <c r="FQC1" s="16"/>
      <c r="FQD1" s="16"/>
      <c r="FQE1" s="16"/>
      <c r="FQF1" s="16"/>
      <c r="FQG1" s="16"/>
      <c r="FQH1" s="16"/>
      <c r="FQI1" s="16"/>
      <c r="FQJ1" s="16"/>
      <c r="FQK1" s="16"/>
      <c r="FQL1" s="16"/>
      <c r="FQM1" s="16"/>
      <c r="FQN1" s="16"/>
      <c r="FQO1" s="16"/>
      <c r="FQP1" s="16"/>
      <c r="FQQ1" s="16"/>
      <c r="FQR1" s="16"/>
      <c r="FQS1" s="16"/>
      <c r="FQT1" s="16"/>
      <c r="FQU1" s="16"/>
      <c r="FQV1" s="16"/>
      <c r="FQW1" s="16"/>
      <c r="FQX1" s="16"/>
      <c r="FQY1" s="16"/>
      <c r="FQZ1" s="16"/>
      <c r="FRA1" s="16"/>
      <c r="FRB1" s="16"/>
      <c r="FRC1" s="16"/>
      <c r="FRD1" s="16"/>
      <c r="FRE1" s="16"/>
      <c r="FRF1" s="16"/>
      <c r="FRG1" s="16"/>
      <c r="FRH1" s="16"/>
      <c r="FRI1" s="16"/>
      <c r="FRJ1" s="16"/>
      <c r="FRK1" s="16"/>
      <c r="FRL1" s="16"/>
      <c r="FRM1" s="16"/>
      <c r="FRN1" s="16"/>
      <c r="FRO1" s="16"/>
      <c r="FRP1" s="16"/>
      <c r="FRQ1" s="16"/>
      <c r="FRR1" s="16"/>
      <c r="FRS1" s="16"/>
      <c r="FRT1" s="16"/>
      <c r="FRU1" s="16"/>
      <c r="FRV1" s="16"/>
      <c r="FRW1" s="16"/>
      <c r="FRX1" s="16"/>
      <c r="FRY1" s="16"/>
      <c r="FRZ1" s="16"/>
      <c r="FSA1" s="16"/>
      <c r="FSB1" s="16"/>
      <c r="FSC1" s="16"/>
      <c r="FSD1" s="16"/>
      <c r="FSE1" s="16"/>
      <c r="FSF1" s="16"/>
      <c r="FSG1" s="16"/>
      <c r="FSH1" s="16"/>
      <c r="FSI1" s="16"/>
      <c r="FSJ1" s="16"/>
      <c r="FSK1" s="16"/>
      <c r="FSL1" s="16"/>
      <c r="FSM1" s="16"/>
      <c r="FSN1" s="16"/>
      <c r="FSO1" s="16"/>
      <c r="FSP1" s="16"/>
      <c r="FSQ1" s="16"/>
      <c r="FSR1" s="16"/>
      <c r="FSS1" s="16"/>
      <c r="FST1" s="16"/>
      <c r="FSU1" s="16"/>
      <c r="FSV1" s="16"/>
      <c r="FSW1" s="16"/>
      <c r="FSX1" s="16"/>
      <c r="FSY1" s="16"/>
      <c r="FSZ1" s="16"/>
      <c r="FTA1" s="16"/>
      <c r="FTB1" s="16"/>
      <c r="FTC1" s="16"/>
      <c r="FTD1" s="16"/>
      <c r="FTE1" s="16"/>
      <c r="FTF1" s="16"/>
      <c r="FTG1" s="16"/>
      <c r="FTH1" s="16"/>
      <c r="FTI1" s="16"/>
      <c r="FTJ1" s="16"/>
      <c r="FTK1" s="16"/>
      <c r="FTL1" s="16"/>
      <c r="FTM1" s="16"/>
      <c r="FTN1" s="16"/>
      <c r="FTO1" s="16"/>
      <c r="FTP1" s="16"/>
      <c r="FTQ1" s="16"/>
      <c r="FTR1" s="16"/>
      <c r="FTS1" s="16"/>
      <c r="FTT1" s="16"/>
      <c r="FTU1" s="16"/>
      <c r="FTV1" s="16"/>
      <c r="FTW1" s="16"/>
      <c r="FTX1" s="16"/>
      <c r="FTY1" s="16"/>
      <c r="FTZ1" s="16"/>
      <c r="FUA1" s="16"/>
      <c r="FUB1" s="16"/>
      <c r="FUC1" s="16"/>
      <c r="FUD1" s="16"/>
      <c r="FUE1" s="16"/>
      <c r="FUF1" s="16"/>
      <c r="FUG1" s="16"/>
      <c r="FUH1" s="16"/>
      <c r="FUI1" s="16"/>
      <c r="FUJ1" s="16"/>
      <c r="FUK1" s="16"/>
      <c r="FUL1" s="16"/>
      <c r="FUM1" s="16"/>
      <c r="FUN1" s="16"/>
      <c r="FUO1" s="16"/>
      <c r="FUP1" s="16"/>
      <c r="FUQ1" s="16"/>
      <c r="FUR1" s="16"/>
      <c r="FUS1" s="16"/>
      <c r="FUT1" s="16"/>
      <c r="FUU1" s="16"/>
      <c r="FUV1" s="16"/>
      <c r="FUW1" s="16"/>
      <c r="FUX1" s="16"/>
      <c r="FUY1" s="16"/>
      <c r="FUZ1" s="16"/>
      <c r="FVA1" s="16"/>
      <c r="FVB1" s="16"/>
      <c r="FVC1" s="16"/>
      <c r="FVD1" s="16"/>
      <c r="FVE1" s="16"/>
      <c r="FVF1" s="16"/>
      <c r="FVG1" s="16"/>
      <c r="FVH1" s="16"/>
      <c r="FVI1" s="16"/>
      <c r="FVJ1" s="16"/>
      <c r="FVK1" s="16"/>
      <c r="FVL1" s="16"/>
      <c r="FVM1" s="16"/>
      <c r="FVN1" s="16"/>
      <c r="FVO1" s="16"/>
      <c r="FVP1" s="16"/>
      <c r="FVQ1" s="16"/>
      <c r="FVR1" s="16"/>
      <c r="FVS1" s="16"/>
      <c r="FVT1" s="16"/>
      <c r="FVU1" s="16"/>
      <c r="FVV1" s="16"/>
      <c r="FVW1" s="16"/>
      <c r="FVX1" s="16"/>
      <c r="FVY1" s="16"/>
      <c r="FVZ1" s="16"/>
      <c r="FWA1" s="16"/>
      <c r="FWB1" s="16"/>
      <c r="FWC1" s="16"/>
      <c r="FWD1" s="16"/>
      <c r="FWE1" s="16"/>
      <c r="FWF1" s="16"/>
      <c r="FWG1" s="16"/>
      <c r="FWH1" s="16"/>
      <c r="FWI1" s="16"/>
      <c r="FWJ1" s="16"/>
      <c r="FWK1" s="16"/>
      <c r="FWL1" s="16"/>
      <c r="FWM1" s="16"/>
      <c r="FWN1" s="16"/>
      <c r="FWO1" s="16"/>
      <c r="FWP1" s="16"/>
      <c r="FWQ1" s="16"/>
      <c r="FWR1" s="16"/>
      <c r="FWS1" s="16"/>
      <c r="FWT1" s="16"/>
      <c r="FWU1" s="16"/>
      <c r="FWV1" s="16"/>
      <c r="FWW1" s="16"/>
      <c r="FWX1" s="16"/>
      <c r="FWY1" s="16"/>
      <c r="FWZ1" s="16"/>
      <c r="FXA1" s="16"/>
      <c r="FXB1" s="16"/>
      <c r="FXC1" s="16"/>
      <c r="FXD1" s="16"/>
      <c r="FXE1" s="16"/>
      <c r="FXF1" s="16"/>
      <c r="FXG1" s="16"/>
      <c r="FXH1" s="16"/>
      <c r="FXI1" s="16"/>
      <c r="FXJ1" s="16"/>
      <c r="FXK1" s="16"/>
      <c r="FXL1" s="16"/>
      <c r="FXM1" s="16"/>
      <c r="FXN1" s="16"/>
      <c r="FXO1" s="16"/>
      <c r="FXP1" s="16"/>
      <c r="FXQ1" s="16"/>
      <c r="FXR1" s="16"/>
      <c r="FXS1" s="16"/>
      <c r="FXT1" s="16"/>
      <c r="FXU1" s="16"/>
      <c r="FXV1" s="16"/>
      <c r="FXW1" s="16"/>
      <c r="FXX1" s="16"/>
      <c r="FXY1" s="16"/>
      <c r="FXZ1" s="16"/>
      <c r="FYA1" s="16"/>
      <c r="FYB1" s="16"/>
      <c r="FYC1" s="16"/>
      <c r="FYD1" s="16"/>
      <c r="FYE1" s="16"/>
      <c r="FYF1" s="16"/>
      <c r="FYG1" s="16"/>
      <c r="FYH1" s="16"/>
      <c r="FYI1" s="16"/>
      <c r="FYJ1" s="16"/>
      <c r="FYK1" s="16"/>
      <c r="FYL1" s="16"/>
      <c r="FYM1" s="16"/>
      <c r="FYN1" s="16"/>
      <c r="FYO1" s="16"/>
      <c r="FYP1" s="16"/>
      <c r="FYQ1" s="16"/>
      <c r="FYR1" s="16"/>
      <c r="FYS1" s="16"/>
      <c r="FYT1" s="16"/>
      <c r="FYU1" s="16"/>
      <c r="FYV1" s="16"/>
      <c r="FYW1" s="16"/>
      <c r="FYX1" s="16"/>
      <c r="FYY1" s="16"/>
      <c r="FYZ1" s="16"/>
      <c r="FZA1" s="16"/>
      <c r="FZB1" s="16"/>
      <c r="FZC1" s="16"/>
      <c r="FZD1" s="16"/>
      <c r="FZE1" s="16"/>
      <c r="FZF1" s="16"/>
      <c r="FZG1" s="16"/>
      <c r="FZH1" s="16"/>
      <c r="FZI1" s="16"/>
      <c r="FZJ1" s="16"/>
      <c r="FZK1" s="16"/>
      <c r="FZL1" s="16"/>
      <c r="FZM1" s="16"/>
      <c r="FZN1" s="16"/>
      <c r="FZO1" s="16"/>
      <c r="FZP1" s="16"/>
      <c r="FZQ1" s="16"/>
      <c r="FZR1" s="16"/>
      <c r="FZS1" s="16"/>
      <c r="FZT1" s="16"/>
      <c r="FZU1" s="16"/>
      <c r="FZV1" s="16"/>
      <c r="FZW1" s="16"/>
      <c r="FZX1" s="16"/>
      <c r="FZY1" s="16"/>
      <c r="FZZ1" s="16"/>
      <c r="GAA1" s="16"/>
      <c r="GAB1" s="16"/>
      <c r="GAC1" s="16"/>
      <c r="GAD1" s="16"/>
      <c r="GAE1" s="16"/>
      <c r="GAF1" s="16"/>
      <c r="GAG1" s="16"/>
      <c r="GAH1" s="16"/>
      <c r="GAI1" s="16"/>
      <c r="GAJ1" s="16"/>
      <c r="GAK1" s="16"/>
      <c r="GAL1" s="16"/>
      <c r="GAM1" s="16"/>
      <c r="GAN1" s="16"/>
      <c r="GAO1" s="16"/>
      <c r="GAP1" s="16"/>
      <c r="GAQ1" s="16"/>
      <c r="GAR1" s="16"/>
      <c r="GAS1" s="16"/>
      <c r="GAT1" s="16"/>
      <c r="GAU1" s="16"/>
      <c r="GAV1" s="16"/>
      <c r="GAW1" s="16"/>
      <c r="GAX1" s="16"/>
      <c r="GAY1" s="16"/>
      <c r="GAZ1" s="16"/>
      <c r="GBA1" s="16"/>
      <c r="GBB1" s="16"/>
      <c r="GBC1" s="16"/>
      <c r="GBD1" s="16"/>
      <c r="GBE1" s="16"/>
      <c r="GBF1" s="16"/>
      <c r="GBG1" s="16"/>
      <c r="GBH1" s="16"/>
      <c r="GBI1" s="16"/>
      <c r="GBJ1" s="16"/>
      <c r="GBK1" s="16"/>
      <c r="GBL1" s="16"/>
      <c r="GBM1" s="16"/>
      <c r="GBN1" s="16"/>
      <c r="GBO1" s="16"/>
      <c r="GBP1" s="16"/>
      <c r="GBQ1" s="16"/>
      <c r="GBR1" s="16"/>
      <c r="GBS1" s="16"/>
      <c r="GBT1" s="16"/>
      <c r="GBU1" s="16"/>
      <c r="GBV1" s="16"/>
      <c r="GBW1" s="16"/>
      <c r="GBX1" s="16"/>
      <c r="GBY1" s="16"/>
      <c r="GBZ1" s="16"/>
      <c r="GCA1" s="16"/>
      <c r="GCB1" s="16"/>
      <c r="GCC1" s="16"/>
      <c r="GCD1" s="16"/>
      <c r="GCE1" s="16"/>
      <c r="GCF1" s="16"/>
      <c r="GCG1" s="16"/>
      <c r="GCH1" s="16"/>
      <c r="GCI1" s="16"/>
      <c r="GCJ1" s="16"/>
      <c r="GCK1" s="16"/>
      <c r="GCL1" s="16"/>
      <c r="GCM1" s="16"/>
      <c r="GCN1" s="16"/>
      <c r="GCO1" s="16"/>
      <c r="GCP1" s="16"/>
      <c r="GCQ1" s="16"/>
      <c r="GCR1" s="16"/>
      <c r="GCS1" s="16"/>
      <c r="GCT1" s="16"/>
      <c r="GCU1" s="16"/>
      <c r="GCV1" s="16"/>
      <c r="GCW1" s="16"/>
      <c r="GCX1" s="16"/>
      <c r="GCY1" s="16"/>
      <c r="GCZ1" s="16"/>
      <c r="GDA1" s="16"/>
      <c r="GDB1" s="16"/>
      <c r="GDC1" s="16"/>
      <c r="GDD1" s="16"/>
      <c r="GDE1" s="16"/>
      <c r="GDF1" s="16"/>
      <c r="GDG1" s="16"/>
      <c r="GDH1" s="16"/>
      <c r="GDI1" s="16"/>
      <c r="GDJ1" s="16"/>
      <c r="GDK1" s="16"/>
      <c r="GDL1" s="16"/>
      <c r="GDM1" s="16"/>
      <c r="GDN1" s="16"/>
      <c r="GDO1" s="16"/>
      <c r="GDP1" s="16"/>
      <c r="GDQ1" s="16"/>
      <c r="GDR1" s="16"/>
      <c r="GDS1" s="16"/>
      <c r="GDT1" s="16"/>
      <c r="GDU1" s="16"/>
      <c r="GDV1" s="16"/>
      <c r="GDW1" s="16"/>
      <c r="GDX1" s="16"/>
      <c r="GDY1" s="16"/>
      <c r="GDZ1" s="16"/>
      <c r="GEA1" s="16"/>
      <c r="GEB1" s="16"/>
      <c r="GEC1" s="16"/>
      <c r="GED1" s="16"/>
      <c r="GEE1" s="16"/>
      <c r="GEF1" s="16"/>
      <c r="GEG1" s="16"/>
      <c r="GEH1" s="16"/>
      <c r="GEI1" s="16"/>
      <c r="GEJ1" s="16"/>
      <c r="GEK1" s="16"/>
      <c r="GEL1" s="16"/>
      <c r="GEM1" s="16"/>
      <c r="GEN1" s="16"/>
      <c r="GEO1" s="16"/>
      <c r="GEP1" s="16"/>
      <c r="GEQ1" s="16"/>
      <c r="GER1" s="16"/>
      <c r="GES1" s="16"/>
      <c r="GET1" s="16"/>
      <c r="GEU1" s="16"/>
      <c r="GEV1" s="16"/>
      <c r="GEW1" s="16"/>
      <c r="GEX1" s="16"/>
      <c r="GEY1" s="16"/>
      <c r="GEZ1" s="16"/>
      <c r="GFA1" s="16"/>
      <c r="GFB1" s="16"/>
      <c r="GFC1" s="16"/>
      <c r="GFD1" s="16"/>
      <c r="GFE1" s="16"/>
      <c r="GFF1" s="16"/>
      <c r="GFG1" s="16"/>
      <c r="GFH1" s="16"/>
      <c r="GFI1" s="16"/>
      <c r="GFJ1" s="16"/>
      <c r="GFK1" s="16"/>
      <c r="GFL1" s="16"/>
      <c r="GFM1" s="16"/>
      <c r="GFN1" s="16"/>
      <c r="GFO1" s="16"/>
      <c r="GFP1" s="16"/>
      <c r="GFQ1" s="16"/>
      <c r="GFR1" s="16"/>
      <c r="GFS1" s="16"/>
      <c r="GFT1" s="16"/>
      <c r="GFU1" s="16"/>
      <c r="GFV1" s="16"/>
      <c r="GFW1" s="16"/>
      <c r="GFX1" s="16"/>
      <c r="GFY1" s="16"/>
      <c r="GFZ1" s="16"/>
      <c r="GGA1" s="16"/>
      <c r="GGB1" s="16"/>
      <c r="GGC1" s="16"/>
      <c r="GGD1" s="16"/>
      <c r="GGE1" s="16"/>
      <c r="GGF1" s="16"/>
      <c r="GGG1" s="16"/>
      <c r="GGH1" s="16"/>
      <c r="GGI1" s="16"/>
      <c r="GGJ1" s="16"/>
      <c r="GGK1" s="16"/>
      <c r="GGL1" s="16"/>
      <c r="GGM1" s="16"/>
      <c r="GGN1" s="16"/>
      <c r="GGO1" s="16"/>
      <c r="GGP1" s="16"/>
      <c r="GGQ1" s="16"/>
      <c r="GGR1" s="16"/>
      <c r="GGS1" s="16"/>
      <c r="GGT1" s="16"/>
      <c r="GGU1" s="16"/>
      <c r="GGV1" s="16"/>
      <c r="GGW1" s="16"/>
      <c r="GGX1" s="16"/>
      <c r="GGY1" s="16"/>
      <c r="GGZ1" s="16"/>
      <c r="GHA1" s="16"/>
      <c r="GHB1" s="16"/>
      <c r="GHC1" s="16"/>
      <c r="GHD1" s="16"/>
      <c r="GHE1" s="16"/>
      <c r="GHF1" s="16"/>
      <c r="GHG1" s="16"/>
      <c r="GHH1" s="16"/>
      <c r="GHI1" s="16"/>
      <c r="GHJ1" s="16"/>
      <c r="GHK1" s="16"/>
      <c r="GHL1" s="16"/>
      <c r="GHM1" s="16"/>
      <c r="GHN1" s="16"/>
      <c r="GHO1" s="16"/>
      <c r="GHP1" s="16"/>
      <c r="GHQ1" s="16"/>
      <c r="GHR1" s="16"/>
      <c r="GHS1" s="16"/>
      <c r="GHT1" s="16"/>
      <c r="GHU1" s="16"/>
      <c r="GHV1" s="16"/>
      <c r="GHW1" s="16"/>
      <c r="GHX1" s="16"/>
      <c r="GHY1" s="16"/>
      <c r="GHZ1" s="16"/>
      <c r="GIA1" s="16"/>
      <c r="GIB1" s="16"/>
      <c r="GIC1" s="16"/>
      <c r="GID1" s="16"/>
      <c r="GIE1" s="16"/>
      <c r="GIF1" s="16"/>
      <c r="GIG1" s="16"/>
      <c r="GIH1" s="16"/>
      <c r="GII1" s="16"/>
      <c r="GIJ1" s="16"/>
      <c r="GIK1" s="16"/>
      <c r="GIL1" s="16"/>
      <c r="GIM1" s="16"/>
      <c r="GIN1" s="16"/>
      <c r="GIO1" s="16"/>
      <c r="GIP1" s="16"/>
      <c r="GIQ1" s="16"/>
      <c r="GIR1" s="16"/>
      <c r="GIS1" s="16"/>
      <c r="GIT1" s="16"/>
      <c r="GIU1" s="16"/>
      <c r="GIV1" s="16"/>
      <c r="GIW1" s="16"/>
      <c r="GIX1" s="16"/>
      <c r="GIY1" s="16"/>
      <c r="GIZ1" s="16"/>
      <c r="GJA1" s="16"/>
      <c r="GJB1" s="16"/>
      <c r="GJC1" s="16"/>
      <c r="GJD1" s="16"/>
      <c r="GJE1" s="16"/>
      <c r="GJF1" s="16"/>
      <c r="GJG1" s="16"/>
      <c r="GJH1" s="16"/>
      <c r="GJI1" s="16"/>
      <c r="GJJ1" s="16"/>
      <c r="GJK1" s="16"/>
      <c r="GJL1" s="16"/>
      <c r="GJM1" s="16"/>
      <c r="GJN1" s="16"/>
      <c r="GJO1" s="16"/>
      <c r="GJP1" s="16"/>
      <c r="GJQ1" s="16"/>
      <c r="GJR1" s="16"/>
      <c r="GJS1" s="16"/>
      <c r="GJT1" s="16"/>
      <c r="GJU1" s="16"/>
      <c r="GJV1" s="16"/>
      <c r="GJW1" s="16"/>
      <c r="GJX1" s="16"/>
      <c r="GJY1" s="16"/>
      <c r="GJZ1" s="16"/>
      <c r="GKA1" s="16"/>
      <c r="GKB1" s="16"/>
      <c r="GKC1" s="16"/>
      <c r="GKD1" s="16"/>
      <c r="GKE1" s="16"/>
      <c r="GKF1" s="16"/>
      <c r="GKG1" s="16"/>
      <c r="GKH1" s="16"/>
      <c r="GKI1" s="16"/>
      <c r="GKJ1" s="16"/>
      <c r="GKK1" s="16"/>
      <c r="GKL1" s="16"/>
      <c r="GKM1" s="16"/>
      <c r="GKN1" s="16"/>
      <c r="GKO1" s="16"/>
      <c r="GKP1" s="16"/>
      <c r="GKQ1" s="16"/>
      <c r="GKR1" s="16"/>
      <c r="GKS1" s="16"/>
      <c r="GKT1" s="16"/>
      <c r="GKU1" s="16"/>
      <c r="GKV1" s="16"/>
      <c r="GKW1" s="16"/>
      <c r="GKX1" s="16"/>
      <c r="GKY1" s="16"/>
      <c r="GKZ1" s="16"/>
      <c r="GLA1" s="16"/>
      <c r="GLB1" s="16"/>
      <c r="GLC1" s="16"/>
      <c r="GLD1" s="16"/>
      <c r="GLE1" s="16"/>
      <c r="GLF1" s="16"/>
      <c r="GLG1" s="16"/>
      <c r="GLH1" s="16"/>
      <c r="GLI1" s="16"/>
      <c r="GLJ1" s="16"/>
      <c r="GLK1" s="16"/>
      <c r="GLL1" s="16"/>
      <c r="GLM1" s="16"/>
      <c r="GLN1" s="16"/>
      <c r="GLO1" s="16"/>
      <c r="GLP1" s="16"/>
      <c r="GLQ1" s="16"/>
      <c r="GLR1" s="16"/>
      <c r="GLS1" s="16"/>
      <c r="GLT1" s="16"/>
      <c r="GLU1" s="16"/>
      <c r="GLV1" s="16"/>
      <c r="GLW1" s="16"/>
      <c r="GLX1" s="16"/>
      <c r="GLY1" s="16"/>
      <c r="GLZ1" s="16"/>
      <c r="GMA1" s="16"/>
      <c r="GMB1" s="16"/>
      <c r="GMC1" s="16"/>
      <c r="GMD1" s="16"/>
      <c r="GME1" s="16"/>
      <c r="GMF1" s="16"/>
      <c r="GMG1" s="16"/>
      <c r="GMH1" s="16"/>
      <c r="GMI1" s="16"/>
      <c r="GMJ1" s="16"/>
      <c r="GMK1" s="16"/>
      <c r="GML1" s="16"/>
      <c r="GMM1" s="16"/>
      <c r="GMN1" s="16"/>
      <c r="GMO1" s="16"/>
      <c r="GMP1" s="16"/>
      <c r="GMQ1" s="16"/>
      <c r="GMR1" s="16"/>
      <c r="GMS1" s="16"/>
      <c r="GMT1" s="16"/>
      <c r="GMU1" s="16"/>
      <c r="GMV1" s="16"/>
      <c r="GMW1" s="16"/>
      <c r="GMX1" s="16"/>
      <c r="GMY1" s="16"/>
      <c r="GMZ1" s="16"/>
      <c r="GNA1" s="16"/>
      <c r="GNB1" s="16"/>
      <c r="GNC1" s="16"/>
      <c r="GND1" s="16"/>
      <c r="GNE1" s="16"/>
      <c r="GNF1" s="16"/>
      <c r="GNG1" s="16"/>
      <c r="GNH1" s="16"/>
      <c r="GNI1" s="16"/>
      <c r="GNJ1" s="16"/>
      <c r="GNK1" s="16"/>
      <c r="GNL1" s="16"/>
      <c r="GNM1" s="16"/>
      <c r="GNN1" s="16"/>
      <c r="GNO1" s="16"/>
      <c r="GNP1" s="16"/>
      <c r="GNQ1" s="16"/>
      <c r="GNR1" s="16"/>
      <c r="GNS1" s="16"/>
      <c r="GNT1" s="16"/>
      <c r="GNU1" s="16"/>
      <c r="GNV1" s="16"/>
      <c r="GNW1" s="16"/>
      <c r="GNX1" s="16"/>
      <c r="GNY1" s="16"/>
      <c r="GNZ1" s="16"/>
      <c r="GOA1" s="16"/>
      <c r="GOB1" s="16"/>
      <c r="GOC1" s="16"/>
      <c r="GOD1" s="16"/>
      <c r="GOE1" s="16"/>
      <c r="GOF1" s="16"/>
      <c r="GOG1" s="16"/>
      <c r="GOH1" s="16"/>
      <c r="GOI1" s="16"/>
      <c r="GOJ1" s="16"/>
      <c r="GOK1" s="16"/>
      <c r="GOL1" s="16"/>
      <c r="GOM1" s="16"/>
      <c r="GON1" s="16"/>
      <c r="GOO1" s="16"/>
      <c r="GOP1" s="16"/>
      <c r="GOQ1" s="16"/>
      <c r="GOR1" s="16"/>
      <c r="GOS1" s="16"/>
      <c r="GOT1" s="16"/>
      <c r="GOU1" s="16"/>
      <c r="GOV1" s="16"/>
      <c r="GOW1" s="16"/>
      <c r="GOX1" s="16"/>
      <c r="GOY1" s="16"/>
      <c r="GOZ1" s="16"/>
      <c r="GPA1" s="16"/>
      <c r="GPB1" s="16"/>
      <c r="GPC1" s="16"/>
      <c r="GPD1" s="16"/>
      <c r="GPE1" s="16"/>
      <c r="GPF1" s="16"/>
      <c r="GPG1" s="16"/>
      <c r="GPH1" s="16"/>
      <c r="GPI1" s="16"/>
      <c r="GPJ1" s="16"/>
      <c r="GPK1" s="16"/>
      <c r="GPL1" s="16"/>
      <c r="GPM1" s="16"/>
      <c r="GPN1" s="16"/>
      <c r="GPO1" s="16"/>
      <c r="GPP1" s="16"/>
      <c r="GPQ1" s="16"/>
      <c r="GPR1" s="16"/>
      <c r="GPS1" s="16"/>
      <c r="GPT1" s="16"/>
      <c r="GPU1" s="16"/>
      <c r="GPV1" s="16"/>
      <c r="GPW1" s="16"/>
      <c r="GPX1" s="16"/>
      <c r="GPY1" s="16"/>
      <c r="GPZ1" s="16"/>
      <c r="GQA1" s="16"/>
      <c r="GQB1" s="16"/>
      <c r="GQC1" s="16"/>
      <c r="GQD1" s="16"/>
      <c r="GQE1" s="16"/>
      <c r="GQF1" s="16"/>
      <c r="GQG1" s="16"/>
      <c r="GQH1" s="16"/>
      <c r="GQI1" s="16"/>
      <c r="GQJ1" s="16"/>
      <c r="GQK1" s="16"/>
      <c r="GQL1" s="16"/>
      <c r="GQM1" s="16"/>
      <c r="GQN1" s="16"/>
      <c r="GQO1" s="16"/>
      <c r="GQP1" s="16"/>
      <c r="GQQ1" s="16"/>
      <c r="GQR1" s="16"/>
      <c r="GQS1" s="16"/>
      <c r="GQT1" s="16"/>
      <c r="GQU1" s="16"/>
      <c r="GQV1" s="16"/>
      <c r="GQW1" s="16"/>
      <c r="GQX1" s="16"/>
      <c r="GQY1" s="16"/>
      <c r="GQZ1" s="16"/>
      <c r="GRA1" s="16"/>
      <c r="GRB1" s="16"/>
      <c r="GRC1" s="16"/>
      <c r="GRD1" s="16"/>
      <c r="GRE1" s="16"/>
      <c r="GRF1" s="16"/>
      <c r="GRG1" s="16"/>
      <c r="GRH1" s="16"/>
      <c r="GRI1" s="16"/>
      <c r="GRJ1" s="16"/>
      <c r="GRK1" s="16"/>
      <c r="GRL1" s="16"/>
      <c r="GRM1" s="16"/>
      <c r="GRN1" s="16"/>
      <c r="GRO1" s="16"/>
      <c r="GRP1" s="16"/>
      <c r="GRQ1" s="16"/>
      <c r="GRR1" s="16"/>
      <c r="GRS1" s="16"/>
      <c r="GRT1" s="16"/>
      <c r="GRU1" s="16"/>
      <c r="GRV1" s="16"/>
      <c r="GRW1" s="16"/>
      <c r="GRX1" s="16"/>
      <c r="GRY1" s="16"/>
      <c r="GRZ1" s="16"/>
      <c r="GSA1" s="16"/>
      <c r="GSB1" s="16"/>
      <c r="GSC1" s="16"/>
      <c r="GSD1" s="16"/>
      <c r="GSE1" s="16"/>
      <c r="GSF1" s="16"/>
      <c r="GSG1" s="16"/>
      <c r="GSH1" s="16"/>
      <c r="GSI1" s="16"/>
      <c r="GSJ1" s="16"/>
      <c r="GSK1" s="16"/>
      <c r="GSL1" s="16"/>
      <c r="GSM1" s="16"/>
      <c r="GSN1" s="16"/>
      <c r="GSO1" s="16"/>
      <c r="GSP1" s="16"/>
      <c r="GSQ1" s="16"/>
      <c r="GSR1" s="16"/>
      <c r="GSS1" s="16"/>
      <c r="GST1" s="16"/>
      <c r="GSU1" s="16"/>
      <c r="GSV1" s="16"/>
      <c r="GSW1" s="16"/>
      <c r="GSX1" s="16"/>
      <c r="GSY1" s="16"/>
      <c r="GSZ1" s="16"/>
      <c r="GTA1" s="16"/>
      <c r="GTB1" s="16"/>
      <c r="GTC1" s="16"/>
      <c r="GTD1" s="16"/>
      <c r="GTE1" s="16"/>
      <c r="GTF1" s="16"/>
      <c r="GTG1" s="16"/>
      <c r="GTH1" s="16"/>
      <c r="GTI1" s="16"/>
      <c r="GTJ1" s="16"/>
      <c r="GTK1" s="16"/>
      <c r="GTL1" s="16"/>
      <c r="GTM1" s="16"/>
      <c r="GTN1" s="16"/>
      <c r="GTO1" s="16"/>
      <c r="GTP1" s="16"/>
      <c r="GTQ1" s="16"/>
      <c r="GTR1" s="16"/>
      <c r="GTS1" s="16"/>
      <c r="GTT1" s="16"/>
      <c r="GTU1" s="16"/>
      <c r="GTV1" s="16"/>
      <c r="GTW1" s="16"/>
      <c r="GTX1" s="16"/>
      <c r="GTY1" s="16"/>
      <c r="GTZ1" s="16"/>
      <c r="GUA1" s="16"/>
      <c r="GUB1" s="16"/>
      <c r="GUC1" s="16"/>
      <c r="GUD1" s="16"/>
      <c r="GUE1" s="16"/>
      <c r="GUF1" s="16"/>
      <c r="GUG1" s="16"/>
      <c r="GUH1" s="16"/>
      <c r="GUI1" s="16"/>
      <c r="GUJ1" s="16"/>
      <c r="GUK1" s="16"/>
      <c r="GUL1" s="16"/>
      <c r="GUM1" s="16"/>
      <c r="GUN1" s="16"/>
      <c r="GUO1" s="16"/>
      <c r="GUP1" s="16"/>
      <c r="GUQ1" s="16"/>
      <c r="GUR1" s="16"/>
      <c r="GUS1" s="16"/>
      <c r="GUT1" s="16"/>
      <c r="GUU1" s="16"/>
      <c r="GUV1" s="16"/>
      <c r="GUW1" s="16"/>
      <c r="GUX1" s="16"/>
      <c r="GUY1" s="16"/>
      <c r="GUZ1" s="16"/>
      <c r="GVA1" s="16"/>
      <c r="GVB1" s="16"/>
      <c r="GVC1" s="16"/>
      <c r="GVD1" s="16"/>
      <c r="GVE1" s="16"/>
      <c r="GVF1" s="16"/>
      <c r="GVG1" s="16"/>
      <c r="GVH1" s="16"/>
      <c r="GVI1" s="16"/>
      <c r="GVJ1" s="16"/>
      <c r="GVK1" s="16"/>
      <c r="GVL1" s="16"/>
      <c r="GVM1" s="16"/>
      <c r="GVN1" s="16"/>
      <c r="GVO1" s="16"/>
      <c r="GVP1" s="16"/>
      <c r="GVQ1" s="16"/>
      <c r="GVR1" s="16"/>
      <c r="GVS1" s="16"/>
      <c r="GVT1" s="16"/>
      <c r="GVU1" s="16"/>
      <c r="GVV1" s="16"/>
      <c r="GVW1" s="16"/>
      <c r="GVX1" s="16"/>
      <c r="GVY1" s="16"/>
      <c r="GVZ1" s="16"/>
      <c r="GWA1" s="16"/>
      <c r="GWB1" s="16"/>
      <c r="GWC1" s="16"/>
      <c r="GWD1" s="16"/>
      <c r="GWE1" s="16"/>
      <c r="GWF1" s="16"/>
      <c r="GWG1" s="16"/>
      <c r="GWH1" s="16"/>
      <c r="GWI1" s="16"/>
      <c r="GWJ1" s="16"/>
      <c r="GWK1" s="16"/>
      <c r="GWL1" s="16"/>
      <c r="GWM1" s="16"/>
      <c r="GWN1" s="16"/>
      <c r="GWO1" s="16"/>
      <c r="GWP1" s="16"/>
      <c r="GWQ1" s="16"/>
      <c r="GWR1" s="16"/>
      <c r="GWS1" s="16"/>
      <c r="GWT1" s="16"/>
      <c r="GWU1" s="16"/>
      <c r="GWV1" s="16"/>
      <c r="GWW1" s="16"/>
      <c r="GWX1" s="16"/>
      <c r="GWY1" s="16"/>
      <c r="GWZ1" s="16"/>
      <c r="GXA1" s="16"/>
      <c r="GXB1" s="16"/>
      <c r="GXC1" s="16"/>
      <c r="GXD1" s="16"/>
      <c r="GXE1" s="16"/>
      <c r="GXF1" s="16"/>
      <c r="GXG1" s="16"/>
      <c r="GXH1" s="16"/>
      <c r="GXI1" s="16"/>
      <c r="GXJ1" s="16"/>
      <c r="GXK1" s="16"/>
      <c r="GXL1" s="16"/>
      <c r="GXM1" s="16"/>
      <c r="GXN1" s="16"/>
      <c r="GXO1" s="16"/>
      <c r="GXP1" s="16"/>
      <c r="GXQ1" s="16"/>
      <c r="GXR1" s="16"/>
      <c r="GXS1" s="16"/>
      <c r="GXT1" s="16"/>
      <c r="GXU1" s="16"/>
      <c r="GXV1" s="16"/>
      <c r="GXW1" s="16"/>
      <c r="GXX1" s="16"/>
      <c r="GXY1" s="16"/>
      <c r="GXZ1" s="16"/>
      <c r="GYA1" s="16"/>
      <c r="GYB1" s="16"/>
      <c r="GYC1" s="16"/>
      <c r="GYD1" s="16"/>
      <c r="GYE1" s="16"/>
      <c r="GYF1" s="16"/>
      <c r="GYG1" s="16"/>
      <c r="GYH1" s="16"/>
      <c r="GYI1" s="16"/>
      <c r="GYJ1" s="16"/>
      <c r="GYK1" s="16"/>
      <c r="GYL1" s="16"/>
      <c r="GYM1" s="16"/>
      <c r="GYN1" s="16"/>
      <c r="GYO1" s="16"/>
      <c r="GYP1" s="16"/>
      <c r="GYQ1" s="16"/>
      <c r="GYR1" s="16"/>
      <c r="GYS1" s="16"/>
      <c r="GYT1" s="16"/>
      <c r="GYU1" s="16"/>
      <c r="GYV1" s="16"/>
      <c r="GYW1" s="16"/>
      <c r="GYX1" s="16"/>
      <c r="GYY1" s="16"/>
      <c r="GYZ1" s="16"/>
      <c r="GZA1" s="16"/>
      <c r="GZB1" s="16"/>
      <c r="GZC1" s="16"/>
      <c r="GZD1" s="16"/>
      <c r="GZE1" s="16"/>
      <c r="GZF1" s="16"/>
      <c r="GZG1" s="16"/>
      <c r="GZH1" s="16"/>
      <c r="GZI1" s="16"/>
      <c r="GZJ1" s="16"/>
      <c r="GZK1" s="16"/>
      <c r="GZL1" s="16"/>
      <c r="GZM1" s="16"/>
      <c r="GZN1" s="16"/>
      <c r="GZO1" s="16"/>
      <c r="GZP1" s="16"/>
      <c r="GZQ1" s="16"/>
      <c r="GZR1" s="16"/>
      <c r="GZS1" s="16"/>
      <c r="GZT1" s="16"/>
      <c r="GZU1" s="16"/>
      <c r="GZV1" s="16"/>
      <c r="GZW1" s="16"/>
      <c r="GZX1" s="16"/>
      <c r="GZY1" s="16"/>
      <c r="GZZ1" s="16"/>
      <c r="HAA1" s="16"/>
      <c r="HAB1" s="16"/>
      <c r="HAC1" s="16"/>
      <c r="HAD1" s="16"/>
      <c r="HAE1" s="16"/>
      <c r="HAF1" s="16"/>
      <c r="HAG1" s="16"/>
      <c r="HAH1" s="16"/>
      <c r="HAI1" s="16"/>
      <c r="HAJ1" s="16"/>
      <c r="HAK1" s="16"/>
      <c r="HAL1" s="16"/>
      <c r="HAM1" s="16"/>
      <c r="HAN1" s="16"/>
      <c r="HAO1" s="16"/>
      <c r="HAP1" s="16"/>
      <c r="HAQ1" s="16"/>
      <c r="HAR1" s="16"/>
      <c r="HAS1" s="16"/>
      <c r="HAT1" s="16"/>
      <c r="HAU1" s="16"/>
      <c r="HAV1" s="16"/>
      <c r="HAW1" s="16"/>
      <c r="HAX1" s="16"/>
      <c r="HAY1" s="16"/>
      <c r="HAZ1" s="16"/>
      <c r="HBA1" s="16"/>
      <c r="HBB1" s="16"/>
      <c r="HBC1" s="16"/>
      <c r="HBD1" s="16"/>
      <c r="HBE1" s="16"/>
      <c r="HBF1" s="16"/>
      <c r="HBG1" s="16"/>
      <c r="HBH1" s="16"/>
      <c r="HBI1" s="16"/>
      <c r="HBJ1" s="16"/>
      <c r="HBK1" s="16"/>
      <c r="HBL1" s="16"/>
      <c r="HBM1" s="16"/>
      <c r="HBN1" s="16"/>
      <c r="HBO1" s="16"/>
      <c r="HBP1" s="16"/>
      <c r="HBQ1" s="16"/>
      <c r="HBR1" s="16"/>
      <c r="HBS1" s="16"/>
      <c r="HBT1" s="16"/>
      <c r="HBU1" s="16"/>
      <c r="HBV1" s="16"/>
      <c r="HBW1" s="16"/>
      <c r="HBX1" s="16"/>
      <c r="HBY1" s="16"/>
      <c r="HBZ1" s="16"/>
      <c r="HCA1" s="16"/>
      <c r="HCB1" s="16"/>
      <c r="HCC1" s="16"/>
      <c r="HCD1" s="16"/>
      <c r="HCE1" s="16"/>
      <c r="HCF1" s="16"/>
      <c r="HCG1" s="16"/>
      <c r="HCH1" s="16"/>
      <c r="HCI1" s="16"/>
      <c r="HCJ1" s="16"/>
      <c r="HCK1" s="16"/>
      <c r="HCL1" s="16"/>
      <c r="HCM1" s="16"/>
      <c r="HCN1" s="16"/>
      <c r="HCO1" s="16"/>
      <c r="HCP1" s="16"/>
      <c r="HCQ1" s="16"/>
      <c r="HCR1" s="16"/>
      <c r="HCS1" s="16"/>
      <c r="HCT1" s="16"/>
      <c r="HCU1" s="16"/>
      <c r="HCV1" s="16"/>
      <c r="HCW1" s="16"/>
      <c r="HCX1" s="16"/>
      <c r="HCY1" s="16"/>
      <c r="HCZ1" s="16"/>
      <c r="HDA1" s="16"/>
      <c r="HDB1" s="16"/>
      <c r="HDC1" s="16"/>
      <c r="HDD1" s="16"/>
      <c r="HDE1" s="16"/>
      <c r="HDF1" s="16"/>
      <c r="HDG1" s="16"/>
      <c r="HDH1" s="16"/>
      <c r="HDI1" s="16"/>
      <c r="HDJ1" s="16"/>
      <c r="HDK1" s="16"/>
      <c r="HDL1" s="16"/>
      <c r="HDM1" s="16"/>
      <c r="HDN1" s="16"/>
      <c r="HDO1" s="16"/>
      <c r="HDP1" s="16"/>
      <c r="HDQ1" s="16"/>
      <c r="HDR1" s="16"/>
      <c r="HDS1" s="16"/>
      <c r="HDT1" s="16"/>
      <c r="HDU1" s="16"/>
      <c r="HDV1" s="16"/>
      <c r="HDW1" s="16"/>
      <c r="HDX1" s="16"/>
      <c r="HDY1" s="16"/>
      <c r="HDZ1" s="16"/>
      <c r="HEA1" s="16"/>
      <c r="HEB1" s="16"/>
      <c r="HEC1" s="16"/>
      <c r="HED1" s="16"/>
      <c r="HEE1" s="16"/>
      <c r="HEF1" s="16"/>
      <c r="HEG1" s="16"/>
      <c r="HEH1" s="16"/>
      <c r="HEI1" s="16"/>
      <c r="HEJ1" s="16"/>
      <c r="HEK1" s="16"/>
      <c r="HEL1" s="16"/>
      <c r="HEM1" s="16"/>
      <c r="HEN1" s="16"/>
      <c r="HEO1" s="16"/>
      <c r="HEP1" s="16"/>
      <c r="HEQ1" s="16"/>
      <c r="HER1" s="16"/>
      <c r="HES1" s="16"/>
      <c r="HET1" s="16"/>
      <c r="HEU1" s="16"/>
      <c r="HEV1" s="16"/>
      <c r="HEW1" s="16"/>
      <c r="HEX1" s="16"/>
      <c r="HEY1" s="16"/>
      <c r="HEZ1" s="16"/>
      <c r="HFA1" s="16"/>
      <c r="HFB1" s="16"/>
      <c r="HFC1" s="16"/>
      <c r="HFD1" s="16"/>
      <c r="HFE1" s="16"/>
      <c r="HFF1" s="16"/>
      <c r="HFG1" s="16"/>
      <c r="HFH1" s="16"/>
      <c r="HFI1" s="16"/>
      <c r="HFJ1" s="16"/>
      <c r="HFK1" s="16"/>
      <c r="HFL1" s="16"/>
      <c r="HFM1" s="16"/>
      <c r="HFN1" s="16"/>
      <c r="HFO1" s="16"/>
      <c r="HFP1" s="16"/>
      <c r="HFQ1" s="16"/>
      <c r="HFR1" s="16"/>
      <c r="HFS1" s="16"/>
      <c r="HFT1" s="16"/>
      <c r="HFU1" s="16"/>
      <c r="HFV1" s="16"/>
      <c r="HFW1" s="16"/>
      <c r="HFX1" s="16"/>
      <c r="HFY1" s="16"/>
      <c r="HFZ1" s="16"/>
      <c r="HGA1" s="16"/>
      <c r="HGB1" s="16"/>
      <c r="HGC1" s="16"/>
      <c r="HGD1" s="16"/>
      <c r="HGE1" s="16"/>
      <c r="HGF1" s="16"/>
      <c r="HGG1" s="16"/>
      <c r="HGH1" s="16"/>
      <c r="HGI1" s="16"/>
      <c r="HGJ1" s="16"/>
      <c r="HGK1" s="16"/>
      <c r="HGL1" s="16"/>
      <c r="HGM1" s="16"/>
      <c r="HGN1" s="16"/>
      <c r="HGO1" s="16"/>
      <c r="HGP1" s="16"/>
      <c r="HGQ1" s="16"/>
      <c r="HGR1" s="16"/>
      <c r="HGS1" s="16"/>
      <c r="HGT1" s="16"/>
      <c r="HGU1" s="16"/>
      <c r="HGV1" s="16"/>
      <c r="HGW1" s="16"/>
      <c r="HGX1" s="16"/>
      <c r="HGY1" s="16"/>
      <c r="HGZ1" s="16"/>
      <c r="HHA1" s="16"/>
      <c r="HHB1" s="16"/>
      <c r="HHC1" s="16"/>
      <c r="HHD1" s="16"/>
      <c r="HHE1" s="16"/>
      <c r="HHF1" s="16"/>
      <c r="HHG1" s="16"/>
      <c r="HHH1" s="16"/>
      <c r="HHI1" s="16"/>
      <c r="HHJ1" s="16"/>
      <c r="HHK1" s="16"/>
      <c r="HHL1" s="16"/>
      <c r="HHM1" s="16"/>
      <c r="HHN1" s="16"/>
      <c r="HHO1" s="16"/>
      <c r="HHP1" s="16"/>
      <c r="HHQ1" s="16"/>
      <c r="HHR1" s="16"/>
      <c r="HHS1" s="16"/>
      <c r="HHT1" s="16"/>
      <c r="HHU1" s="16"/>
      <c r="HHV1" s="16"/>
      <c r="HHW1" s="16"/>
      <c r="HHX1" s="16"/>
      <c r="HHY1" s="16"/>
      <c r="HHZ1" s="16"/>
      <c r="HIA1" s="16"/>
      <c r="HIB1" s="16"/>
      <c r="HIC1" s="16"/>
      <c r="HID1" s="16"/>
      <c r="HIE1" s="16"/>
      <c r="HIF1" s="16"/>
      <c r="HIG1" s="16"/>
      <c r="HIH1" s="16"/>
      <c r="HII1" s="16"/>
      <c r="HIJ1" s="16"/>
      <c r="HIK1" s="16"/>
      <c r="HIL1" s="16"/>
      <c r="HIM1" s="16"/>
      <c r="HIN1" s="16"/>
      <c r="HIO1" s="16"/>
      <c r="HIP1" s="16"/>
      <c r="HIQ1" s="16"/>
      <c r="HIR1" s="16"/>
      <c r="HIS1" s="16"/>
      <c r="HIT1" s="16"/>
      <c r="HIU1" s="16"/>
      <c r="HIV1" s="16"/>
      <c r="HIW1" s="16"/>
      <c r="HIX1" s="16"/>
      <c r="HIY1" s="16"/>
      <c r="HIZ1" s="16"/>
      <c r="HJA1" s="16"/>
      <c r="HJB1" s="16"/>
      <c r="HJC1" s="16"/>
      <c r="HJD1" s="16"/>
      <c r="HJE1" s="16"/>
      <c r="HJF1" s="16"/>
      <c r="HJG1" s="16"/>
      <c r="HJH1" s="16"/>
      <c r="HJI1" s="16"/>
      <c r="HJJ1" s="16"/>
      <c r="HJK1" s="16"/>
      <c r="HJL1" s="16"/>
      <c r="HJM1" s="16"/>
      <c r="HJN1" s="16"/>
      <c r="HJO1" s="16"/>
      <c r="HJP1" s="16"/>
      <c r="HJQ1" s="16"/>
      <c r="HJR1" s="16"/>
      <c r="HJS1" s="16"/>
      <c r="HJT1" s="16"/>
      <c r="HJU1" s="16"/>
      <c r="HJV1" s="16"/>
      <c r="HJW1" s="16"/>
      <c r="HJX1" s="16"/>
      <c r="HJY1" s="16"/>
      <c r="HJZ1" s="16"/>
      <c r="HKA1" s="16"/>
      <c r="HKB1" s="16"/>
      <c r="HKC1" s="16"/>
      <c r="HKD1" s="16"/>
      <c r="HKE1" s="16"/>
      <c r="HKF1" s="16"/>
      <c r="HKG1" s="16"/>
      <c r="HKH1" s="16"/>
      <c r="HKI1" s="16"/>
      <c r="HKJ1" s="16"/>
      <c r="HKK1" s="16"/>
      <c r="HKL1" s="16"/>
      <c r="HKM1" s="16"/>
      <c r="HKN1" s="16"/>
      <c r="HKO1" s="16"/>
      <c r="HKP1" s="16"/>
      <c r="HKQ1" s="16"/>
      <c r="HKR1" s="16"/>
      <c r="HKS1" s="16"/>
      <c r="HKT1" s="16"/>
      <c r="HKU1" s="16"/>
      <c r="HKV1" s="16"/>
      <c r="HKW1" s="16"/>
      <c r="HKX1" s="16"/>
      <c r="HKY1" s="16"/>
      <c r="HKZ1" s="16"/>
      <c r="HLA1" s="16"/>
      <c r="HLB1" s="16"/>
      <c r="HLC1" s="16"/>
      <c r="HLD1" s="16"/>
      <c r="HLE1" s="16"/>
      <c r="HLF1" s="16"/>
      <c r="HLG1" s="16"/>
      <c r="HLH1" s="16"/>
      <c r="HLI1" s="16"/>
      <c r="HLJ1" s="16"/>
      <c r="HLK1" s="16"/>
      <c r="HLL1" s="16"/>
      <c r="HLM1" s="16"/>
      <c r="HLN1" s="16"/>
      <c r="HLO1" s="16"/>
      <c r="HLP1" s="16"/>
      <c r="HLQ1" s="16"/>
      <c r="HLR1" s="16"/>
      <c r="HLS1" s="16"/>
      <c r="HLT1" s="16"/>
      <c r="HLU1" s="16"/>
      <c r="HLV1" s="16"/>
      <c r="HLW1" s="16"/>
      <c r="HLX1" s="16"/>
      <c r="HLY1" s="16"/>
      <c r="HLZ1" s="16"/>
      <c r="HMA1" s="16"/>
      <c r="HMB1" s="16"/>
      <c r="HMC1" s="16"/>
      <c r="HMD1" s="16"/>
      <c r="HME1" s="16"/>
      <c r="HMF1" s="16"/>
      <c r="HMG1" s="16"/>
      <c r="HMH1" s="16"/>
      <c r="HMI1" s="16"/>
      <c r="HMJ1" s="16"/>
      <c r="HMK1" s="16"/>
      <c r="HML1" s="16"/>
      <c r="HMM1" s="16"/>
      <c r="HMN1" s="16"/>
      <c r="HMO1" s="16"/>
      <c r="HMP1" s="16"/>
      <c r="HMQ1" s="16"/>
      <c r="HMR1" s="16"/>
      <c r="HMS1" s="16"/>
      <c r="HMT1" s="16"/>
      <c r="HMU1" s="16"/>
      <c r="HMV1" s="16"/>
      <c r="HMW1" s="16"/>
      <c r="HMX1" s="16"/>
      <c r="HMY1" s="16"/>
      <c r="HMZ1" s="16"/>
      <c r="HNA1" s="16"/>
      <c r="HNB1" s="16"/>
      <c r="HNC1" s="16"/>
      <c r="HND1" s="16"/>
      <c r="HNE1" s="16"/>
      <c r="HNF1" s="16"/>
      <c r="HNG1" s="16"/>
      <c r="HNH1" s="16"/>
      <c r="HNI1" s="16"/>
      <c r="HNJ1" s="16"/>
      <c r="HNK1" s="16"/>
      <c r="HNL1" s="16"/>
      <c r="HNM1" s="16"/>
      <c r="HNN1" s="16"/>
      <c r="HNO1" s="16"/>
      <c r="HNP1" s="16"/>
      <c r="HNQ1" s="16"/>
      <c r="HNR1" s="16"/>
      <c r="HNS1" s="16"/>
      <c r="HNT1" s="16"/>
      <c r="HNU1" s="16"/>
      <c r="HNV1" s="16"/>
      <c r="HNW1" s="16"/>
      <c r="HNX1" s="16"/>
      <c r="HNY1" s="16"/>
      <c r="HNZ1" s="16"/>
      <c r="HOA1" s="16"/>
      <c r="HOB1" s="16"/>
      <c r="HOC1" s="16"/>
      <c r="HOD1" s="16"/>
      <c r="HOE1" s="16"/>
      <c r="HOF1" s="16"/>
      <c r="HOG1" s="16"/>
      <c r="HOH1" s="16"/>
      <c r="HOI1" s="16"/>
      <c r="HOJ1" s="16"/>
      <c r="HOK1" s="16"/>
      <c r="HOL1" s="16"/>
      <c r="HOM1" s="16"/>
      <c r="HON1" s="16"/>
      <c r="HOO1" s="16"/>
      <c r="HOP1" s="16"/>
      <c r="HOQ1" s="16"/>
      <c r="HOR1" s="16"/>
      <c r="HOS1" s="16"/>
      <c r="HOT1" s="16"/>
      <c r="HOU1" s="16"/>
      <c r="HOV1" s="16"/>
      <c r="HOW1" s="16"/>
      <c r="HOX1" s="16"/>
      <c r="HOY1" s="16"/>
      <c r="HOZ1" s="16"/>
      <c r="HPA1" s="16"/>
      <c r="HPB1" s="16"/>
      <c r="HPC1" s="16"/>
      <c r="HPD1" s="16"/>
      <c r="HPE1" s="16"/>
      <c r="HPF1" s="16"/>
      <c r="HPG1" s="16"/>
      <c r="HPH1" s="16"/>
      <c r="HPI1" s="16"/>
      <c r="HPJ1" s="16"/>
      <c r="HPK1" s="16"/>
      <c r="HPL1" s="16"/>
      <c r="HPM1" s="16"/>
      <c r="HPN1" s="16"/>
      <c r="HPO1" s="16"/>
      <c r="HPP1" s="16"/>
      <c r="HPQ1" s="16"/>
      <c r="HPR1" s="16"/>
      <c r="HPS1" s="16"/>
      <c r="HPT1" s="16"/>
      <c r="HPU1" s="16"/>
      <c r="HPV1" s="16"/>
      <c r="HPW1" s="16"/>
      <c r="HPX1" s="16"/>
      <c r="HPY1" s="16"/>
      <c r="HPZ1" s="16"/>
      <c r="HQA1" s="16"/>
      <c r="HQB1" s="16"/>
      <c r="HQC1" s="16"/>
      <c r="HQD1" s="16"/>
      <c r="HQE1" s="16"/>
      <c r="HQF1" s="16"/>
      <c r="HQG1" s="16"/>
      <c r="HQH1" s="16"/>
      <c r="HQI1" s="16"/>
      <c r="HQJ1" s="16"/>
      <c r="HQK1" s="16"/>
      <c r="HQL1" s="16"/>
      <c r="HQM1" s="16"/>
      <c r="HQN1" s="16"/>
      <c r="HQO1" s="16"/>
      <c r="HQP1" s="16"/>
      <c r="HQQ1" s="16"/>
      <c r="HQR1" s="16"/>
      <c r="HQS1" s="16"/>
      <c r="HQT1" s="16"/>
      <c r="HQU1" s="16"/>
      <c r="HQV1" s="16"/>
      <c r="HQW1" s="16"/>
      <c r="HQX1" s="16"/>
      <c r="HQY1" s="16"/>
      <c r="HQZ1" s="16"/>
      <c r="HRA1" s="16"/>
      <c r="HRB1" s="16"/>
      <c r="HRC1" s="16"/>
      <c r="HRD1" s="16"/>
      <c r="HRE1" s="16"/>
      <c r="HRF1" s="16"/>
      <c r="HRG1" s="16"/>
      <c r="HRH1" s="16"/>
      <c r="HRI1" s="16"/>
      <c r="HRJ1" s="16"/>
      <c r="HRK1" s="16"/>
      <c r="HRL1" s="16"/>
      <c r="HRM1" s="16"/>
      <c r="HRN1" s="16"/>
      <c r="HRO1" s="16"/>
      <c r="HRP1" s="16"/>
      <c r="HRQ1" s="16"/>
      <c r="HRR1" s="16"/>
      <c r="HRS1" s="16"/>
      <c r="HRT1" s="16"/>
      <c r="HRU1" s="16"/>
      <c r="HRV1" s="16"/>
      <c r="HRW1" s="16"/>
      <c r="HRX1" s="16"/>
      <c r="HRY1" s="16"/>
      <c r="HRZ1" s="16"/>
      <c r="HSA1" s="16"/>
      <c r="HSB1" s="16"/>
      <c r="HSC1" s="16"/>
      <c r="HSD1" s="16"/>
      <c r="HSE1" s="16"/>
      <c r="HSF1" s="16"/>
      <c r="HSG1" s="16"/>
      <c r="HSH1" s="16"/>
      <c r="HSI1" s="16"/>
      <c r="HSJ1" s="16"/>
      <c r="HSK1" s="16"/>
      <c r="HSL1" s="16"/>
      <c r="HSM1" s="16"/>
      <c r="HSN1" s="16"/>
      <c r="HSO1" s="16"/>
      <c r="HSP1" s="16"/>
      <c r="HSQ1" s="16"/>
      <c r="HSR1" s="16"/>
      <c r="HSS1" s="16"/>
      <c r="HST1" s="16"/>
      <c r="HSU1" s="16"/>
      <c r="HSV1" s="16"/>
      <c r="HSW1" s="16"/>
      <c r="HSX1" s="16"/>
      <c r="HSY1" s="16"/>
      <c r="HSZ1" s="16"/>
      <c r="HTA1" s="16"/>
      <c r="HTB1" s="16"/>
      <c r="HTC1" s="16"/>
      <c r="HTD1" s="16"/>
      <c r="HTE1" s="16"/>
      <c r="HTF1" s="16"/>
      <c r="HTG1" s="16"/>
      <c r="HTH1" s="16"/>
      <c r="HTI1" s="16"/>
      <c r="HTJ1" s="16"/>
      <c r="HTK1" s="16"/>
      <c r="HTL1" s="16"/>
      <c r="HTM1" s="16"/>
      <c r="HTN1" s="16"/>
      <c r="HTO1" s="16"/>
      <c r="HTP1" s="16"/>
      <c r="HTQ1" s="16"/>
      <c r="HTR1" s="16"/>
      <c r="HTS1" s="16"/>
      <c r="HTT1" s="16"/>
      <c r="HTU1" s="16"/>
      <c r="HTV1" s="16"/>
      <c r="HTW1" s="16"/>
      <c r="HTX1" s="16"/>
      <c r="HTY1" s="16"/>
      <c r="HTZ1" s="16"/>
      <c r="HUA1" s="16"/>
      <c r="HUB1" s="16"/>
      <c r="HUC1" s="16"/>
      <c r="HUD1" s="16"/>
      <c r="HUE1" s="16"/>
      <c r="HUF1" s="16"/>
      <c r="HUG1" s="16"/>
      <c r="HUH1" s="16"/>
      <c r="HUI1" s="16"/>
      <c r="HUJ1" s="16"/>
      <c r="HUK1" s="16"/>
      <c r="HUL1" s="16"/>
      <c r="HUM1" s="16"/>
      <c r="HUN1" s="16"/>
      <c r="HUO1" s="16"/>
      <c r="HUP1" s="16"/>
      <c r="HUQ1" s="16"/>
      <c r="HUR1" s="16"/>
      <c r="HUS1" s="16"/>
      <c r="HUT1" s="16"/>
      <c r="HUU1" s="16"/>
      <c r="HUV1" s="16"/>
      <c r="HUW1" s="16"/>
      <c r="HUX1" s="16"/>
      <c r="HUY1" s="16"/>
      <c r="HUZ1" s="16"/>
      <c r="HVA1" s="16"/>
      <c r="HVB1" s="16"/>
      <c r="HVC1" s="16"/>
      <c r="HVD1" s="16"/>
      <c r="HVE1" s="16"/>
      <c r="HVF1" s="16"/>
      <c r="HVG1" s="16"/>
      <c r="HVH1" s="16"/>
      <c r="HVI1" s="16"/>
      <c r="HVJ1" s="16"/>
      <c r="HVK1" s="16"/>
      <c r="HVL1" s="16"/>
      <c r="HVM1" s="16"/>
      <c r="HVN1" s="16"/>
      <c r="HVO1" s="16"/>
      <c r="HVP1" s="16"/>
      <c r="HVQ1" s="16"/>
      <c r="HVR1" s="16"/>
      <c r="HVS1" s="16"/>
      <c r="HVT1" s="16"/>
      <c r="HVU1" s="16"/>
      <c r="HVV1" s="16"/>
      <c r="HVW1" s="16"/>
      <c r="HVX1" s="16"/>
      <c r="HVY1" s="16"/>
      <c r="HVZ1" s="16"/>
      <c r="HWA1" s="16"/>
      <c r="HWB1" s="16"/>
      <c r="HWC1" s="16"/>
      <c r="HWD1" s="16"/>
      <c r="HWE1" s="16"/>
      <c r="HWF1" s="16"/>
      <c r="HWG1" s="16"/>
      <c r="HWH1" s="16"/>
      <c r="HWI1" s="16"/>
      <c r="HWJ1" s="16"/>
      <c r="HWK1" s="16"/>
      <c r="HWL1" s="16"/>
      <c r="HWM1" s="16"/>
      <c r="HWN1" s="16"/>
      <c r="HWO1" s="16"/>
      <c r="HWP1" s="16"/>
      <c r="HWQ1" s="16"/>
      <c r="HWR1" s="16"/>
      <c r="HWS1" s="16"/>
      <c r="HWT1" s="16"/>
      <c r="HWU1" s="16"/>
      <c r="HWV1" s="16"/>
      <c r="HWW1" s="16"/>
      <c r="HWX1" s="16"/>
      <c r="HWY1" s="16"/>
      <c r="HWZ1" s="16"/>
      <c r="HXA1" s="16"/>
      <c r="HXB1" s="16"/>
      <c r="HXC1" s="16"/>
      <c r="HXD1" s="16"/>
      <c r="HXE1" s="16"/>
      <c r="HXF1" s="16"/>
      <c r="HXG1" s="16"/>
      <c r="HXH1" s="16"/>
      <c r="HXI1" s="16"/>
      <c r="HXJ1" s="16"/>
      <c r="HXK1" s="16"/>
      <c r="HXL1" s="16"/>
      <c r="HXM1" s="16"/>
      <c r="HXN1" s="16"/>
      <c r="HXO1" s="16"/>
      <c r="HXP1" s="16"/>
      <c r="HXQ1" s="16"/>
      <c r="HXR1" s="16"/>
      <c r="HXS1" s="16"/>
      <c r="HXT1" s="16"/>
      <c r="HXU1" s="16"/>
      <c r="HXV1" s="16"/>
      <c r="HXW1" s="16"/>
      <c r="HXX1" s="16"/>
      <c r="HXY1" s="16"/>
      <c r="HXZ1" s="16"/>
      <c r="HYA1" s="16"/>
      <c r="HYB1" s="16"/>
      <c r="HYC1" s="16"/>
      <c r="HYD1" s="16"/>
      <c r="HYE1" s="16"/>
      <c r="HYF1" s="16"/>
      <c r="HYG1" s="16"/>
      <c r="HYH1" s="16"/>
      <c r="HYI1" s="16"/>
      <c r="HYJ1" s="16"/>
      <c r="HYK1" s="16"/>
      <c r="HYL1" s="16"/>
      <c r="HYM1" s="16"/>
      <c r="HYN1" s="16"/>
      <c r="HYO1" s="16"/>
      <c r="HYP1" s="16"/>
      <c r="HYQ1" s="16"/>
      <c r="HYR1" s="16"/>
      <c r="HYS1" s="16"/>
      <c r="HYT1" s="16"/>
      <c r="HYU1" s="16"/>
      <c r="HYV1" s="16"/>
      <c r="HYW1" s="16"/>
      <c r="HYX1" s="16"/>
      <c r="HYY1" s="16"/>
      <c r="HYZ1" s="16"/>
      <c r="HZA1" s="16"/>
      <c r="HZB1" s="16"/>
      <c r="HZC1" s="16"/>
      <c r="HZD1" s="16"/>
      <c r="HZE1" s="16"/>
      <c r="HZF1" s="16"/>
      <c r="HZG1" s="16"/>
      <c r="HZH1" s="16"/>
      <c r="HZI1" s="16"/>
      <c r="HZJ1" s="16"/>
      <c r="HZK1" s="16"/>
      <c r="HZL1" s="16"/>
      <c r="HZM1" s="16"/>
      <c r="HZN1" s="16"/>
      <c r="HZO1" s="16"/>
      <c r="HZP1" s="16"/>
      <c r="HZQ1" s="16"/>
      <c r="HZR1" s="16"/>
      <c r="HZS1" s="16"/>
      <c r="HZT1" s="16"/>
      <c r="HZU1" s="16"/>
      <c r="HZV1" s="16"/>
      <c r="HZW1" s="16"/>
      <c r="HZX1" s="16"/>
      <c r="HZY1" s="16"/>
      <c r="HZZ1" s="16"/>
      <c r="IAA1" s="16"/>
      <c r="IAB1" s="16"/>
      <c r="IAC1" s="16"/>
      <c r="IAD1" s="16"/>
      <c r="IAE1" s="16"/>
      <c r="IAF1" s="16"/>
      <c r="IAG1" s="16"/>
      <c r="IAH1" s="16"/>
      <c r="IAI1" s="16"/>
      <c r="IAJ1" s="16"/>
      <c r="IAK1" s="16"/>
      <c r="IAL1" s="16"/>
      <c r="IAM1" s="16"/>
      <c r="IAN1" s="16"/>
      <c r="IAO1" s="16"/>
      <c r="IAP1" s="16"/>
      <c r="IAQ1" s="16"/>
      <c r="IAR1" s="16"/>
      <c r="IAS1" s="16"/>
      <c r="IAT1" s="16"/>
      <c r="IAU1" s="16"/>
      <c r="IAV1" s="16"/>
      <c r="IAW1" s="16"/>
      <c r="IAX1" s="16"/>
      <c r="IAY1" s="16"/>
      <c r="IAZ1" s="16"/>
      <c r="IBA1" s="16"/>
      <c r="IBB1" s="16"/>
      <c r="IBC1" s="16"/>
      <c r="IBD1" s="16"/>
      <c r="IBE1" s="16"/>
      <c r="IBF1" s="16"/>
      <c r="IBG1" s="16"/>
      <c r="IBH1" s="16"/>
      <c r="IBI1" s="16"/>
      <c r="IBJ1" s="16"/>
      <c r="IBK1" s="16"/>
      <c r="IBL1" s="16"/>
      <c r="IBM1" s="16"/>
      <c r="IBN1" s="16"/>
      <c r="IBO1" s="16"/>
      <c r="IBP1" s="16"/>
      <c r="IBQ1" s="16"/>
      <c r="IBR1" s="16"/>
      <c r="IBS1" s="16"/>
      <c r="IBT1" s="16"/>
      <c r="IBU1" s="16"/>
      <c r="IBV1" s="16"/>
      <c r="IBW1" s="16"/>
      <c r="IBX1" s="16"/>
      <c r="IBY1" s="16"/>
      <c r="IBZ1" s="16"/>
      <c r="ICA1" s="16"/>
      <c r="ICB1" s="16"/>
      <c r="ICC1" s="16"/>
      <c r="ICD1" s="16"/>
      <c r="ICE1" s="16"/>
      <c r="ICF1" s="16"/>
      <c r="ICG1" s="16"/>
      <c r="ICH1" s="16"/>
      <c r="ICI1" s="16"/>
      <c r="ICJ1" s="16"/>
      <c r="ICK1" s="16"/>
      <c r="ICL1" s="16"/>
      <c r="ICM1" s="16"/>
      <c r="ICN1" s="16"/>
      <c r="ICO1" s="16"/>
      <c r="ICP1" s="16"/>
      <c r="ICQ1" s="16"/>
      <c r="ICR1" s="16"/>
      <c r="ICS1" s="16"/>
      <c r="ICT1" s="16"/>
      <c r="ICU1" s="16"/>
      <c r="ICV1" s="16"/>
      <c r="ICW1" s="16"/>
      <c r="ICX1" s="16"/>
      <c r="ICY1" s="16"/>
      <c r="ICZ1" s="16"/>
      <c r="IDA1" s="16"/>
      <c r="IDB1" s="16"/>
      <c r="IDC1" s="16"/>
      <c r="IDD1" s="16"/>
      <c r="IDE1" s="16"/>
      <c r="IDF1" s="16"/>
      <c r="IDG1" s="16"/>
      <c r="IDH1" s="16"/>
      <c r="IDI1" s="16"/>
      <c r="IDJ1" s="16"/>
      <c r="IDK1" s="16"/>
      <c r="IDL1" s="16"/>
      <c r="IDM1" s="16"/>
      <c r="IDN1" s="16"/>
      <c r="IDO1" s="16"/>
      <c r="IDP1" s="16"/>
      <c r="IDQ1" s="16"/>
      <c r="IDR1" s="16"/>
      <c r="IDS1" s="16"/>
      <c r="IDT1" s="16"/>
      <c r="IDU1" s="16"/>
      <c r="IDV1" s="16"/>
      <c r="IDW1" s="16"/>
      <c r="IDX1" s="16"/>
      <c r="IDY1" s="16"/>
      <c r="IDZ1" s="16"/>
      <c r="IEA1" s="16"/>
      <c r="IEB1" s="16"/>
      <c r="IEC1" s="16"/>
      <c r="IED1" s="16"/>
      <c r="IEE1" s="16"/>
      <c r="IEF1" s="16"/>
      <c r="IEG1" s="16"/>
      <c r="IEH1" s="16"/>
      <c r="IEI1" s="16"/>
      <c r="IEJ1" s="16"/>
      <c r="IEK1" s="16"/>
      <c r="IEL1" s="16"/>
      <c r="IEM1" s="16"/>
      <c r="IEN1" s="16"/>
      <c r="IEO1" s="16"/>
      <c r="IEP1" s="16"/>
      <c r="IEQ1" s="16"/>
      <c r="IER1" s="16"/>
      <c r="IES1" s="16"/>
      <c r="IET1" s="16"/>
      <c r="IEU1" s="16"/>
      <c r="IEV1" s="16"/>
      <c r="IEW1" s="16"/>
      <c r="IEX1" s="16"/>
      <c r="IEY1" s="16"/>
      <c r="IEZ1" s="16"/>
      <c r="IFA1" s="16"/>
      <c r="IFB1" s="16"/>
      <c r="IFC1" s="16"/>
      <c r="IFD1" s="16"/>
      <c r="IFE1" s="16"/>
      <c r="IFF1" s="16"/>
      <c r="IFG1" s="16"/>
      <c r="IFH1" s="16"/>
      <c r="IFI1" s="16"/>
      <c r="IFJ1" s="16"/>
      <c r="IFK1" s="16"/>
      <c r="IFL1" s="16"/>
      <c r="IFM1" s="16"/>
      <c r="IFN1" s="16"/>
      <c r="IFO1" s="16"/>
      <c r="IFP1" s="16"/>
      <c r="IFQ1" s="16"/>
      <c r="IFR1" s="16"/>
      <c r="IFS1" s="16"/>
      <c r="IFT1" s="16"/>
      <c r="IFU1" s="16"/>
      <c r="IFV1" s="16"/>
      <c r="IFW1" s="16"/>
      <c r="IFX1" s="16"/>
      <c r="IFY1" s="16"/>
      <c r="IFZ1" s="16"/>
      <c r="IGA1" s="16"/>
      <c r="IGB1" s="16"/>
      <c r="IGC1" s="16"/>
      <c r="IGD1" s="16"/>
      <c r="IGE1" s="16"/>
      <c r="IGF1" s="16"/>
      <c r="IGG1" s="16"/>
      <c r="IGH1" s="16"/>
      <c r="IGI1" s="16"/>
      <c r="IGJ1" s="16"/>
      <c r="IGK1" s="16"/>
      <c r="IGL1" s="16"/>
      <c r="IGM1" s="16"/>
      <c r="IGN1" s="16"/>
      <c r="IGO1" s="16"/>
      <c r="IGP1" s="16"/>
      <c r="IGQ1" s="16"/>
      <c r="IGR1" s="16"/>
      <c r="IGS1" s="16"/>
      <c r="IGT1" s="16"/>
      <c r="IGU1" s="16"/>
      <c r="IGV1" s="16"/>
      <c r="IGW1" s="16"/>
      <c r="IGX1" s="16"/>
      <c r="IGY1" s="16"/>
      <c r="IGZ1" s="16"/>
      <c r="IHA1" s="16"/>
      <c r="IHB1" s="16"/>
      <c r="IHC1" s="16"/>
      <c r="IHD1" s="16"/>
      <c r="IHE1" s="16"/>
      <c r="IHF1" s="16"/>
      <c r="IHG1" s="16"/>
      <c r="IHH1" s="16"/>
      <c r="IHI1" s="16"/>
      <c r="IHJ1" s="16"/>
      <c r="IHK1" s="16"/>
      <c r="IHL1" s="16"/>
      <c r="IHM1" s="16"/>
      <c r="IHN1" s="16"/>
      <c r="IHO1" s="16"/>
      <c r="IHP1" s="16"/>
      <c r="IHQ1" s="16"/>
      <c r="IHR1" s="16"/>
      <c r="IHS1" s="16"/>
      <c r="IHT1" s="16"/>
      <c r="IHU1" s="16"/>
      <c r="IHV1" s="16"/>
      <c r="IHW1" s="16"/>
      <c r="IHX1" s="16"/>
      <c r="IHY1" s="16"/>
      <c r="IHZ1" s="16"/>
      <c r="IIA1" s="16"/>
      <c r="IIB1" s="16"/>
      <c r="IIC1" s="16"/>
      <c r="IID1" s="16"/>
      <c r="IIE1" s="16"/>
      <c r="IIF1" s="16"/>
      <c r="IIG1" s="16"/>
      <c r="IIH1" s="16"/>
      <c r="III1" s="16"/>
      <c r="IIJ1" s="16"/>
      <c r="IIK1" s="16"/>
      <c r="IIL1" s="16"/>
      <c r="IIM1" s="16"/>
      <c r="IIN1" s="16"/>
      <c r="IIO1" s="16"/>
      <c r="IIP1" s="16"/>
      <c r="IIQ1" s="16"/>
      <c r="IIR1" s="16"/>
      <c r="IIS1" s="16"/>
      <c r="IIT1" s="16"/>
      <c r="IIU1" s="16"/>
      <c r="IIV1" s="16"/>
      <c r="IIW1" s="16"/>
      <c r="IIX1" s="16"/>
      <c r="IIY1" s="16"/>
      <c r="IIZ1" s="16"/>
      <c r="IJA1" s="16"/>
      <c r="IJB1" s="16"/>
      <c r="IJC1" s="16"/>
      <c r="IJD1" s="16"/>
      <c r="IJE1" s="16"/>
      <c r="IJF1" s="16"/>
      <c r="IJG1" s="16"/>
      <c r="IJH1" s="16"/>
      <c r="IJI1" s="16"/>
      <c r="IJJ1" s="16"/>
      <c r="IJK1" s="16"/>
      <c r="IJL1" s="16"/>
      <c r="IJM1" s="16"/>
      <c r="IJN1" s="16"/>
      <c r="IJO1" s="16"/>
      <c r="IJP1" s="16"/>
      <c r="IJQ1" s="16"/>
      <c r="IJR1" s="16"/>
      <c r="IJS1" s="16"/>
      <c r="IJT1" s="16"/>
      <c r="IJU1" s="16"/>
      <c r="IJV1" s="16"/>
      <c r="IJW1" s="16"/>
      <c r="IJX1" s="16"/>
      <c r="IJY1" s="16"/>
      <c r="IJZ1" s="16"/>
      <c r="IKA1" s="16"/>
      <c r="IKB1" s="16"/>
      <c r="IKC1" s="16"/>
      <c r="IKD1" s="16"/>
      <c r="IKE1" s="16"/>
      <c r="IKF1" s="16"/>
      <c r="IKG1" s="16"/>
      <c r="IKH1" s="16"/>
      <c r="IKI1" s="16"/>
      <c r="IKJ1" s="16"/>
      <c r="IKK1" s="16"/>
      <c r="IKL1" s="16"/>
      <c r="IKM1" s="16"/>
      <c r="IKN1" s="16"/>
      <c r="IKO1" s="16"/>
      <c r="IKP1" s="16"/>
      <c r="IKQ1" s="16"/>
      <c r="IKR1" s="16"/>
      <c r="IKS1" s="16"/>
      <c r="IKT1" s="16"/>
      <c r="IKU1" s="16"/>
      <c r="IKV1" s="16"/>
      <c r="IKW1" s="16"/>
      <c r="IKX1" s="16"/>
      <c r="IKY1" s="16"/>
      <c r="IKZ1" s="16"/>
      <c r="ILA1" s="16"/>
      <c r="ILB1" s="16"/>
      <c r="ILC1" s="16"/>
      <c r="ILD1" s="16"/>
      <c r="ILE1" s="16"/>
      <c r="ILF1" s="16"/>
      <c r="ILG1" s="16"/>
      <c r="ILH1" s="16"/>
      <c r="ILI1" s="16"/>
      <c r="ILJ1" s="16"/>
      <c r="ILK1" s="16"/>
      <c r="ILL1" s="16"/>
      <c r="ILM1" s="16"/>
      <c r="ILN1" s="16"/>
      <c r="ILO1" s="16"/>
      <c r="ILP1" s="16"/>
      <c r="ILQ1" s="16"/>
      <c r="ILR1" s="16"/>
      <c r="ILS1" s="16"/>
      <c r="ILT1" s="16"/>
      <c r="ILU1" s="16"/>
      <c r="ILV1" s="16"/>
      <c r="ILW1" s="16"/>
      <c r="ILX1" s="16"/>
      <c r="ILY1" s="16"/>
      <c r="ILZ1" s="16"/>
      <c r="IMA1" s="16"/>
      <c r="IMB1" s="16"/>
      <c r="IMC1" s="16"/>
      <c r="IMD1" s="16"/>
      <c r="IME1" s="16"/>
      <c r="IMF1" s="16"/>
      <c r="IMG1" s="16"/>
      <c r="IMH1" s="16"/>
      <c r="IMI1" s="16"/>
      <c r="IMJ1" s="16"/>
      <c r="IMK1" s="16"/>
      <c r="IML1" s="16"/>
      <c r="IMM1" s="16"/>
      <c r="IMN1" s="16"/>
      <c r="IMO1" s="16"/>
      <c r="IMP1" s="16"/>
      <c r="IMQ1" s="16"/>
      <c r="IMR1" s="16"/>
      <c r="IMS1" s="16"/>
      <c r="IMT1" s="16"/>
      <c r="IMU1" s="16"/>
      <c r="IMV1" s="16"/>
      <c r="IMW1" s="16"/>
      <c r="IMX1" s="16"/>
      <c r="IMY1" s="16"/>
      <c r="IMZ1" s="16"/>
      <c r="INA1" s="16"/>
      <c r="INB1" s="16"/>
      <c r="INC1" s="16"/>
      <c r="IND1" s="16"/>
      <c r="INE1" s="16"/>
      <c r="INF1" s="16"/>
      <c r="ING1" s="16"/>
      <c r="INH1" s="16"/>
      <c r="INI1" s="16"/>
      <c r="INJ1" s="16"/>
      <c r="INK1" s="16"/>
      <c r="INL1" s="16"/>
      <c r="INM1" s="16"/>
      <c r="INN1" s="16"/>
      <c r="INO1" s="16"/>
      <c r="INP1" s="16"/>
      <c r="INQ1" s="16"/>
      <c r="INR1" s="16"/>
      <c r="INS1" s="16"/>
      <c r="INT1" s="16"/>
      <c r="INU1" s="16"/>
      <c r="INV1" s="16"/>
      <c r="INW1" s="16"/>
      <c r="INX1" s="16"/>
      <c r="INY1" s="16"/>
      <c r="INZ1" s="16"/>
      <c r="IOA1" s="16"/>
      <c r="IOB1" s="16"/>
      <c r="IOC1" s="16"/>
      <c r="IOD1" s="16"/>
      <c r="IOE1" s="16"/>
      <c r="IOF1" s="16"/>
      <c r="IOG1" s="16"/>
      <c r="IOH1" s="16"/>
      <c r="IOI1" s="16"/>
      <c r="IOJ1" s="16"/>
      <c r="IOK1" s="16"/>
      <c r="IOL1" s="16"/>
      <c r="IOM1" s="16"/>
      <c r="ION1" s="16"/>
      <c r="IOO1" s="16"/>
      <c r="IOP1" s="16"/>
      <c r="IOQ1" s="16"/>
      <c r="IOR1" s="16"/>
      <c r="IOS1" s="16"/>
      <c r="IOT1" s="16"/>
      <c r="IOU1" s="16"/>
      <c r="IOV1" s="16"/>
      <c r="IOW1" s="16"/>
      <c r="IOX1" s="16"/>
      <c r="IOY1" s="16"/>
      <c r="IOZ1" s="16"/>
      <c r="IPA1" s="16"/>
      <c r="IPB1" s="16"/>
      <c r="IPC1" s="16"/>
      <c r="IPD1" s="16"/>
      <c r="IPE1" s="16"/>
      <c r="IPF1" s="16"/>
      <c r="IPG1" s="16"/>
      <c r="IPH1" s="16"/>
      <c r="IPI1" s="16"/>
      <c r="IPJ1" s="16"/>
      <c r="IPK1" s="16"/>
      <c r="IPL1" s="16"/>
      <c r="IPM1" s="16"/>
      <c r="IPN1" s="16"/>
      <c r="IPO1" s="16"/>
      <c r="IPP1" s="16"/>
      <c r="IPQ1" s="16"/>
      <c r="IPR1" s="16"/>
      <c r="IPS1" s="16"/>
      <c r="IPT1" s="16"/>
      <c r="IPU1" s="16"/>
      <c r="IPV1" s="16"/>
      <c r="IPW1" s="16"/>
      <c r="IPX1" s="16"/>
      <c r="IPY1" s="16"/>
      <c r="IPZ1" s="16"/>
      <c r="IQA1" s="16"/>
      <c r="IQB1" s="16"/>
      <c r="IQC1" s="16"/>
      <c r="IQD1" s="16"/>
      <c r="IQE1" s="16"/>
      <c r="IQF1" s="16"/>
      <c r="IQG1" s="16"/>
      <c r="IQH1" s="16"/>
      <c r="IQI1" s="16"/>
      <c r="IQJ1" s="16"/>
      <c r="IQK1" s="16"/>
      <c r="IQL1" s="16"/>
      <c r="IQM1" s="16"/>
      <c r="IQN1" s="16"/>
      <c r="IQO1" s="16"/>
      <c r="IQP1" s="16"/>
      <c r="IQQ1" s="16"/>
      <c r="IQR1" s="16"/>
      <c r="IQS1" s="16"/>
      <c r="IQT1" s="16"/>
      <c r="IQU1" s="16"/>
      <c r="IQV1" s="16"/>
      <c r="IQW1" s="16"/>
      <c r="IQX1" s="16"/>
      <c r="IQY1" s="16"/>
      <c r="IQZ1" s="16"/>
      <c r="IRA1" s="16"/>
      <c r="IRB1" s="16"/>
      <c r="IRC1" s="16"/>
      <c r="IRD1" s="16"/>
      <c r="IRE1" s="16"/>
      <c r="IRF1" s="16"/>
      <c r="IRG1" s="16"/>
      <c r="IRH1" s="16"/>
      <c r="IRI1" s="16"/>
      <c r="IRJ1" s="16"/>
      <c r="IRK1" s="16"/>
      <c r="IRL1" s="16"/>
      <c r="IRM1" s="16"/>
      <c r="IRN1" s="16"/>
      <c r="IRO1" s="16"/>
      <c r="IRP1" s="16"/>
      <c r="IRQ1" s="16"/>
      <c r="IRR1" s="16"/>
      <c r="IRS1" s="16"/>
      <c r="IRT1" s="16"/>
      <c r="IRU1" s="16"/>
      <c r="IRV1" s="16"/>
      <c r="IRW1" s="16"/>
      <c r="IRX1" s="16"/>
      <c r="IRY1" s="16"/>
      <c r="IRZ1" s="16"/>
      <c r="ISA1" s="16"/>
      <c r="ISB1" s="16"/>
      <c r="ISC1" s="16"/>
      <c r="ISD1" s="16"/>
      <c r="ISE1" s="16"/>
      <c r="ISF1" s="16"/>
      <c r="ISG1" s="16"/>
      <c r="ISH1" s="16"/>
      <c r="ISI1" s="16"/>
      <c r="ISJ1" s="16"/>
      <c r="ISK1" s="16"/>
      <c r="ISL1" s="16"/>
      <c r="ISM1" s="16"/>
      <c r="ISN1" s="16"/>
      <c r="ISO1" s="16"/>
      <c r="ISP1" s="16"/>
      <c r="ISQ1" s="16"/>
      <c r="ISR1" s="16"/>
      <c r="ISS1" s="16"/>
      <c r="IST1" s="16"/>
      <c r="ISU1" s="16"/>
      <c r="ISV1" s="16"/>
      <c r="ISW1" s="16"/>
      <c r="ISX1" s="16"/>
      <c r="ISY1" s="16"/>
      <c r="ISZ1" s="16"/>
      <c r="ITA1" s="16"/>
      <c r="ITB1" s="16"/>
      <c r="ITC1" s="16"/>
      <c r="ITD1" s="16"/>
      <c r="ITE1" s="16"/>
      <c r="ITF1" s="16"/>
      <c r="ITG1" s="16"/>
      <c r="ITH1" s="16"/>
      <c r="ITI1" s="16"/>
      <c r="ITJ1" s="16"/>
      <c r="ITK1" s="16"/>
      <c r="ITL1" s="16"/>
      <c r="ITM1" s="16"/>
      <c r="ITN1" s="16"/>
      <c r="ITO1" s="16"/>
      <c r="ITP1" s="16"/>
      <c r="ITQ1" s="16"/>
      <c r="ITR1" s="16"/>
      <c r="ITS1" s="16"/>
      <c r="ITT1" s="16"/>
      <c r="ITU1" s="16"/>
      <c r="ITV1" s="16"/>
      <c r="ITW1" s="16"/>
      <c r="ITX1" s="16"/>
      <c r="ITY1" s="16"/>
      <c r="ITZ1" s="16"/>
      <c r="IUA1" s="16"/>
      <c r="IUB1" s="16"/>
      <c r="IUC1" s="16"/>
      <c r="IUD1" s="16"/>
      <c r="IUE1" s="16"/>
      <c r="IUF1" s="16"/>
      <c r="IUG1" s="16"/>
      <c r="IUH1" s="16"/>
      <c r="IUI1" s="16"/>
      <c r="IUJ1" s="16"/>
      <c r="IUK1" s="16"/>
      <c r="IUL1" s="16"/>
      <c r="IUM1" s="16"/>
      <c r="IUN1" s="16"/>
      <c r="IUO1" s="16"/>
      <c r="IUP1" s="16"/>
      <c r="IUQ1" s="16"/>
      <c r="IUR1" s="16"/>
      <c r="IUS1" s="16"/>
      <c r="IUT1" s="16"/>
      <c r="IUU1" s="16"/>
      <c r="IUV1" s="16"/>
      <c r="IUW1" s="16"/>
      <c r="IUX1" s="16"/>
      <c r="IUY1" s="16"/>
      <c r="IUZ1" s="16"/>
      <c r="IVA1" s="16"/>
      <c r="IVB1" s="16"/>
      <c r="IVC1" s="16"/>
      <c r="IVD1" s="16"/>
      <c r="IVE1" s="16"/>
      <c r="IVF1" s="16"/>
      <c r="IVG1" s="16"/>
      <c r="IVH1" s="16"/>
      <c r="IVI1" s="16"/>
      <c r="IVJ1" s="16"/>
      <c r="IVK1" s="16"/>
      <c r="IVL1" s="16"/>
      <c r="IVM1" s="16"/>
      <c r="IVN1" s="16"/>
      <c r="IVO1" s="16"/>
      <c r="IVP1" s="16"/>
      <c r="IVQ1" s="16"/>
      <c r="IVR1" s="16"/>
      <c r="IVS1" s="16"/>
      <c r="IVT1" s="16"/>
      <c r="IVU1" s="16"/>
      <c r="IVV1" s="16"/>
      <c r="IVW1" s="16"/>
      <c r="IVX1" s="16"/>
      <c r="IVY1" s="16"/>
      <c r="IVZ1" s="16"/>
      <c r="IWA1" s="16"/>
      <c r="IWB1" s="16"/>
      <c r="IWC1" s="16"/>
      <c r="IWD1" s="16"/>
      <c r="IWE1" s="16"/>
      <c r="IWF1" s="16"/>
      <c r="IWG1" s="16"/>
      <c r="IWH1" s="16"/>
      <c r="IWI1" s="16"/>
      <c r="IWJ1" s="16"/>
      <c r="IWK1" s="16"/>
      <c r="IWL1" s="16"/>
      <c r="IWM1" s="16"/>
      <c r="IWN1" s="16"/>
      <c r="IWO1" s="16"/>
      <c r="IWP1" s="16"/>
      <c r="IWQ1" s="16"/>
      <c r="IWR1" s="16"/>
      <c r="IWS1" s="16"/>
      <c r="IWT1" s="16"/>
      <c r="IWU1" s="16"/>
      <c r="IWV1" s="16"/>
      <c r="IWW1" s="16"/>
      <c r="IWX1" s="16"/>
      <c r="IWY1" s="16"/>
      <c r="IWZ1" s="16"/>
      <c r="IXA1" s="16"/>
      <c r="IXB1" s="16"/>
      <c r="IXC1" s="16"/>
      <c r="IXD1" s="16"/>
      <c r="IXE1" s="16"/>
      <c r="IXF1" s="16"/>
      <c r="IXG1" s="16"/>
      <c r="IXH1" s="16"/>
      <c r="IXI1" s="16"/>
      <c r="IXJ1" s="16"/>
      <c r="IXK1" s="16"/>
      <c r="IXL1" s="16"/>
      <c r="IXM1" s="16"/>
      <c r="IXN1" s="16"/>
      <c r="IXO1" s="16"/>
      <c r="IXP1" s="16"/>
      <c r="IXQ1" s="16"/>
      <c r="IXR1" s="16"/>
      <c r="IXS1" s="16"/>
      <c r="IXT1" s="16"/>
      <c r="IXU1" s="16"/>
      <c r="IXV1" s="16"/>
      <c r="IXW1" s="16"/>
      <c r="IXX1" s="16"/>
      <c r="IXY1" s="16"/>
      <c r="IXZ1" s="16"/>
      <c r="IYA1" s="16"/>
      <c r="IYB1" s="16"/>
      <c r="IYC1" s="16"/>
      <c r="IYD1" s="16"/>
      <c r="IYE1" s="16"/>
      <c r="IYF1" s="16"/>
      <c r="IYG1" s="16"/>
      <c r="IYH1" s="16"/>
      <c r="IYI1" s="16"/>
      <c r="IYJ1" s="16"/>
      <c r="IYK1" s="16"/>
      <c r="IYL1" s="16"/>
      <c r="IYM1" s="16"/>
      <c r="IYN1" s="16"/>
      <c r="IYO1" s="16"/>
      <c r="IYP1" s="16"/>
      <c r="IYQ1" s="16"/>
      <c r="IYR1" s="16"/>
      <c r="IYS1" s="16"/>
      <c r="IYT1" s="16"/>
      <c r="IYU1" s="16"/>
      <c r="IYV1" s="16"/>
      <c r="IYW1" s="16"/>
      <c r="IYX1" s="16"/>
      <c r="IYY1" s="16"/>
      <c r="IYZ1" s="16"/>
      <c r="IZA1" s="16"/>
      <c r="IZB1" s="16"/>
      <c r="IZC1" s="16"/>
      <c r="IZD1" s="16"/>
      <c r="IZE1" s="16"/>
      <c r="IZF1" s="16"/>
      <c r="IZG1" s="16"/>
      <c r="IZH1" s="16"/>
      <c r="IZI1" s="16"/>
      <c r="IZJ1" s="16"/>
      <c r="IZK1" s="16"/>
      <c r="IZL1" s="16"/>
      <c r="IZM1" s="16"/>
      <c r="IZN1" s="16"/>
      <c r="IZO1" s="16"/>
      <c r="IZP1" s="16"/>
      <c r="IZQ1" s="16"/>
      <c r="IZR1" s="16"/>
      <c r="IZS1" s="16"/>
      <c r="IZT1" s="16"/>
      <c r="IZU1" s="16"/>
      <c r="IZV1" s="16"/>
      <c r="IZW1" s="16"/>
      <c r="IZX1" s="16"/>
      <c r="IZY1" s="16"/>
      <c r="IZZ1" s="16"/>
      <c r="JAA1" s="16"/>
      <c r="JAB1" s="16"/>
      <c r="JAC1" s="16"/>
      <c r="JAD1" s="16"/>
      <c r="JAE1" s="16"/>
      <c r="JAF1" s="16"/>
      <c r="JAG1" s="16"/>
      <c r="JAH1" s="16"/>
      <c r="JAI1" s="16"/>
      <c r="JAJ1" s="16"/>
      <c r="JAK1" s="16"/>
      <c r="JAL1" s="16"/>
      <c r="JAM1" s="16"/>
      <c r="JAN1" s="16"/>
      <c r="JAO1" s="16"/>
      <c r="JAP1" s="16"/>
      <c r="JAQ1" s="16"/>
      <c r="JAR1" s="16"/>
      <c r="JAS1" s="16"/>
      <c r="JAT1" s="16"/>
      <c r="JAU1" s="16"/>
      <c r="JAV1" s="16"/>
      <c r="JAW1" s="16"/>
      <c r="JAX1" s="16"/>
      <c r="JAY1" s="16"/>
      <c r="JAZ1" s="16"/>
      <c r="JBA1" s="16"/>
      <c r="JBB1" s="16"/>
      <c r="JBC1" s="16"/>
      <c r="JBD1" s="16"/>
      <c r="JBE1" s="16"/>
      <c r="JBF1" s="16"/>
      <c r="JBG1" s="16"/>
      <c r="JBH1" s="16"/>
      <c r="JBI1" s="16"/>
      <c r="JBJ1" s="16"/>
      <c r="JBK1" s="16"/>
      <c r="JBL1" s="16"/>
      <c r="JBM1" s="16"/>
      <c r="JBN1" s="16"/>
      <c r="JBO1" s="16"/>
      <c r="JBP1" s="16"/>
      <c r="JBQ1" s="16"/>
      <c r="JBR1" s="16"/>
      <c r="JBS1" s="16"/>
      <c r="JBT1" s="16"/>
      <c r="JBU1" s="16"/>
      <c r="JBV1" s="16"/>
      <c r="JBW1" s="16"/>
      <c r="JBX1" s="16"/>
      <c r="JBY1" s="16"/>
      <c r="JBZ1" s="16"/>
      <c r="JCA1" s="16"/>
      <c r="JCB1" s="16"/>
      <c r="JCC1" s="16"/>
      <c r="JCD1" s="16"/>
      <c r="JCE1" s="16"/>
      <c r="JCF1" s="16"/>
      <c r="JCG1" s="16"/>
      <c r="JCH1" s="16"/>
      <c r="JCI1" s="16"/>
      <c r="JCJ1" s="16"/>
      <c r="JCK1" s="16"/>
      <c r="JCL1" s="16"/>
      <c r="JCM1" s="16"/>
      <c r="JCN1" s="16"/>
      <c r="JCO1" s="16"/>
      <c r="JCP1" s="16"/>
      <c r="JCQ1" s="16"/>
      <c r="JCR1" s="16"/>
      <c r="JCS1" s="16"/>
      <c r="JCT1" s="16"/>
      <c r="JCU1" s="16"/>
      <c r="JCV1" s="16"/>
      <c r="JCW1" s="16"/>
      <c r="JCX1" s="16"/>
      <c r="JCY1" s="16"/>
      <c r="JCZ1" s="16"/>
      <c r="JDA1" s="16"/>
      <c r="JDB1" s="16"/>
      <c r="JDC1" s="16"/>
      <c r="JDD1" s="16"/>
      <c r="JDE1" s="16"/>
      <c r="JDF1" s="16"/>
      <c r="JDG1" s="16"/>
      <c r="JDH1" s="16"/>
      <c r="JDI1" s="16"/>
      <c r="JDJ1" s="16"/>
      <c r="JDK1" s="16"/>
      <c r="JDL1" s="16"/>
      <c r="JDM1" s="16"/>
      <c r="JDN1" s="16"/>
      <c r="JDO1" s="16"/>
      <c r="JDP1" s="16"/>
      <c r="JDQ1" s="16"/>
      <c r="JDR1" s="16"/>
      <c r="JDS1" s="16"/>
      <c r="JDT1" s="16"/>
      <c r="JDU1" s="16"/>
      <c r="JDV1" s="16"/>
      <c r="JDW1" s="16"/>
      <c r="JDX1" s="16"/>
      <c r="JDY1" s="16"/>
      <c r="JDZ1" s="16"/>
      <c r="JEA1" s="16"/>
      <c r="JEB1" s="16"/>
      <c r="JEC1" s="16"/>
      <c r="JED1" s="16"/>
      <c r="JEE1" s="16"/>
      <c r="JEF1" s="16"/>
      <c r="JEG1" s="16"/>
      <c r="JEH1" s="16"/>
      <c r="JEI1" s="16"/>
      <c r="JEJ1" s="16"/>
      <c r="JEK1" s="16"/>
      <c r="JEL1" s="16"/>
      <c r="JEM1" s="16"/>
      <c r="JEN1" s="16"/>
      <c r="JEO1" s="16"/>
      <c r="JEP1" s="16"/>
      <c r="JEQ1" s="16"/>
      <c r="JER1" s="16"/>
      <c r="JES1" s="16"/>
      <c r="JET1" s="16"/>
      <c r="JEU1" s="16"/>
      <c r="JEV1" s="16"/>
      <c r="JEW1" s="16"/>
      <c r="JEX1" s="16"/>
      <c r="JEY1" s="16"/>
      <c r="JEZ1" s="16"/>
      <c r="JFA1" s="16"/>
      <c r="JFB1" s="16"/>
      <c r="JFC1" s="16"/>
      <c r="JFD1" s="16"/>
      <c r="JFE1" s="16"/>
      <c r="JFF1" s="16"/>
      <c r="JFG1" s="16"/>
      <c r="JFH1" s="16"/>
      <c r="JFI1" s="16"/>
      <c r="JFJ1" s="16"/>
      <c r="JFK1" s="16"/>
      <c r="JFL1" s="16"/>
      <c r="JFM1" s="16"/>
      <c r="JFN1" s="16"/>
      <c r="JFO1" s="16"/>
      <c r="JFP1" s="16"/>
      <c r="JFQ1" s="16"/>
      <c r="JFR1" s="16"/>
      <c r="JFS1" s="16"/>
      <c r="JFT1" s="16"/>
      <c r="JFU1" s="16"/>
      <c r="JFV1" s="16"/>
      <c r="JFW1" s="16"/>
      <c r="JFX1" s="16"/>
      <c r="JFY1" s="16"/>
      <c r="JFZ1" s="16"/>
      <c r="JGA1" s="16"/>
      <c r="JGB1" s="16"/>
      <c r="JGC1" s="16"/>
      <c r="JGD1" s="16"/>
      <c r="JGE1" s="16"/>
      <c r="JGF1" s="16"/>
      <c r="JGG1" s="16"/>
      <c r="JGH1" s="16"/>
      <c r="JGI1" s="16"/>
      <c r="JGJ1" s="16"/>
      <c r="JGK1" s="16"/>
      <c r="JGL1" s="16"/>
      <c r="JGM1" s="16"/>
      <c r="JGN1" s="16"/>
      <c r="JGO1" s="16"/>
      <c r="JGP1" s="16"/>
      <c r="JGQ1" s="16"/>
      <c r="JGR1" s="16"/>
      <c r="JGS1" s="16"/>
      <c r="JGT1" s="16"/>
      <c r="JGU1" s="16"/>
      <c r="JGV1" s="16"/>
      <c r="JGW1" s="16"/>
      <c r="JGX1" s="16"/>
      <c r="JGY1" s="16"/>
      <c r="JGZ1" s="16"/>
      <c r="JHA1" s="16"/>
      <c r="JHB1" s="16"/>
      <c r="JHC1" s="16"/>
      <c r="JHD1" s="16"/>
      <c r="JHE1" s="16"/>
      <c r="JHF1" s="16"/>
      <c r="JHG1" s="16"/>
      <c r="JHH1" s="16"/>
      <c r="JHI1" s="16"/>
      <c r="JHJ1" s="16"/>
      <c r="JHK1" s="16"/>
      <c r="JHL1" s="16"/>
      <c r="JHM1" s="16"/>
      <c r="JHN1" s="16"/>
      <c r="JHO1" s="16"/>
      <c r="JHP1" s="16"/>
      <c r="JHQ1" s="16"/>
      <c r="JHR1" s="16"/>
      <c r="JHS1" s="16"/>
      <c r="JHT1" s="16"/>
      <c r="JHU1" s="16"/>
      <c r="JHV1" s="16"/>
      <c r="JHW1" s="16"/>
      <c r="JHX1" s="16"/>
      <c r="JHY1" s="16"/>
      <c r="JHZ1" s="16"/>
      <c r="JIA1" s="16"/>
      <c r="JIB1" s="16"/>
      <c r="JIC1" s="16"/>
      <c r="JID1" s="16"/>
      <c r="JIE1" s="16"/>
      <c r="JIF1" s="16"/>
      <c r="JIG1" s="16"/>
      <c r="JIH1" s="16"/>
      <c r="JII1" s="16"/>
      <c r="JIJ1" s="16"/>
      <c r="JIK1" s="16"/>
      <c r="JIL1" s="16"/>
      <c r="JIM1" s="16"/>
      <c r="JIN1" s="16"/>
      <c r="JIO1" s="16"/>
      <c r="JIP1" s="16"/>
      <c r="JIQ1" s="16"/>
      <c r="JIR1" s="16"/>
      <c r="JIS1" s="16"/>
      <c r="JIT1" s="16"/>
      <c r="JIU1" s="16"/>
      <c r="JIV1" s="16"/>
      <c r="JIW1" s="16"/>
      <c r="JIX1" s="16"/>
      <c r="JIY1" s="16"/>
      <c r="JIZ1" s="16"/>
      <c r="JJA1" s="16"/>
      <c r="JJB1" s="16"/>
      <c r="JJC1" s="16"/>
      <c r="JJD1" s="16"/>
      <c r="JJE1" s="16"/>
      <c r="JJF1" s="16"/>
      <c r="JJG1" s="16"/>
      <c r="JJH1" s="16"/>
      <c r="JJI1" s="16"/>
      <c r="JJJ1" s="16"/>
      <c r="JJK1" s="16"/>
      <c r="JJL1" s="16"/>
      <c r="JJM1" s="16"/>
      <c r="JJN1" s="16"/>
      <c r="JJO1" s="16"/>
      <c r="JJP1" s="16"/>
      <c r="JJQ1" s="16"/>
      <c r="JJR1" s="16"/>
      <c r="JJS1" s="16"/>
      <c r="JJT1" s="16"/>
      <c r="JJU1" s="16"/>
      <c r="JJV1" s="16"/>
      <c r="JJW1" s="16"/>
      <c r="JJX1" s="16"/>
      <c r="JJY1" s="16"/>
      <c r="JJZ1" s="16"/>
      <c r="JKA1" s="16"/>
      <c r="JKB1" s="16"/>
      <c r="JKC1" s="16"/>
      <c r="JKD1" s="16"/>
      <c r="JKE1" s="16"/>
      <c r="JKF1" s="16"/>
      <c r="JKG1" s="16"/>
      <c r="JKH1" s="16"/>
      <c r="JKI1" s="16"/>
      <c r="JKJ1" s="16"/>
      <c r="JKK1" s="16"/>
      <c r="JKL1" s="16"/>
      <c r="JKM1" s="16"/>
      <c r="JKN1" s="16"/>
      <c r="JKO1" s="16"/>
      <c r="JKP1" s="16"/>
      <c r="JKQ1" s="16"/>
      <c r="JKR1" s="16"/>
      <c r="JKS1" s="16"/>
      <c r="JKT1" s="16"/>
      <c r="JKU1" s="16"/>
      <c r="JKV1" s="16"/>
      <c r="JKW1" s="16"/>
      <c r="JKX1" s="16"/>
      <c r="JKY1" s="16"/>
      <c r="JKZ1" s="16"/>
      <c r="JLA1" s="16"/>
      <c r="JLB1" s="16"/>
      <c r="JLC1" s="16"/>
      <c r="JLD1" s="16"/>
      <c r="JLE1" s="16"/>
      <c r="JLF1" s="16"/>
      <c r="JLG1" s="16"/>
      <c r="JLH1" s="16"/>
      <c r="JLI1" s="16"/>
      <c r="JLJ1" s="16"/>
      <c r="JLK1" s="16"/>
      <c r="JLL1" s="16"/>
      <c r="JLM1" s="16"/>
      <c r="JLN1" s="16"/>
      <c r="JLO1" s="16"/>
      <c r="JLP1" s="16"/>
      <c r="JLQ1" s="16"/>
      <c r="JLR1" s="16"/>
      <c r="JLS1" s="16"/>
      <c r="JLT1" s="16"/>
      <c r="JLU1" s="16"/>
      <c r="JLV1" s="16"/>
      <c r="JLW1" s="16"/>
      <c r="JLX1" s="16"/>
      <c r="JLY1" s="16"/>
      <c r="JLZ1" s="16"/>
      <c r="JMA1" s="16"/>
      <c r="JMB1" s="16"/>
      <c r="JMC1" s="16"/>
      <c r="JMD1" s="16"/>
      <c r="JME1" s="16"/>
      <c r="JMF1" s="16"/>
      <c r="JMG1" s="16"/>
      <c r="JMH1" s="16"/>
      <c r="JMI1" s="16"/>
      <c r="JMJ1" s="16"/>
      <c r="JMK1" s="16"/>
      <c r="JML1" s="16"/>
      <c r="JMM1" s="16"/>
      <c r="JMN1" s="16"/>
      <c r="JMO1" s="16"/>
      <c r="JMP1" s="16"/>
      <c r="JMQ1" s="16"/>
      <c r="JMR1" s="16"/>
      <c r="JMS1" s="16"/>
      <c r="JMT1" s="16"/>
      <c r="JMU1" s="16"/>
      <c r="JMV1" s="16"/>
      <c r="JMW1" s="16"/>
      <c r="JMX1" s="16"/>
      <c r="JMY1" s="16"/>
      <c r="JMZ1" s="16"/>
      <c r="JNA1" s="16"/>
      <c r="JNB1" s="16"/>
      <c r="JNC1" s="16"/>
      <c r="JND1" s="16"/>
      <c r="JNE1" s="16"/>
      <c r="JNF1" s="16"/>
      <c r="JNG1" s="16"/>
      <c r="JNH1" s="16"/>
      <c r="JNI1" s="16"/>
      <c r="JNJ1" s="16"/>
      <c r="JNK1" s="16"/>
      <c r="JNL1" s="16"/>
      <c r="JNM1" s="16"/>
      <c r="JNN1" s="16"/>
      <c r="JNO1" s="16"/>
      <c r="JNP1" s="16"/>
      <c r="JNQ1" s="16"/>
      <c r="JNR1" s="16"/>
      <c r="JNS1" s="16"/>
      <c r="JNT1" s="16"/>
      <c r="JNU1" s="16"/>
      <c r="JNV1" s="16"/>
      <c r="JNW1" s="16"/>
      <c r="JNX1" s="16"/>
      <c r="JNY1" s="16"/>
      <c r="JNZ1" s="16"/>
      <c r="JOA1" s="16"/>
      <c r="JOB1" s="16"/>
      <c r="JOC1" s="16"/>
      <c r="JOD1" s="16"/>
      <c r="JOE1" s="16"/>
      <c r="JOF1" s="16"/>
      <c r="JOG1" s="16"/>
      <c r="JOH1" s="16"/>
      <c r="JOI1" s="16"/>
      <c r="JOJ1" s="16"/>
      <c r="JOK1" s="16"/>
      <c r="JOL1" s="16"/>
      <c r="JOM1" s="16"/>
      <c r="JON1" s="16"/>
      <c r="JOO1" s="16"/>
      <c r="JOP1" s="16"/>
      <c r="JOQ1" s="16"/>
      <c r="JOR1" s="16"/>
      <c r="JOS1" s="16"/>
      <c r="JOT1" s="16"/>
      <c r="JOU1" s="16"/>
      <c r="JOV1" s="16"/>
      <c r="JOW1" s="16"/>
      <c r="JOX1" s="16"/>
      <c r="JOY1" s="16"/>
      <c r="JOZ1" s="16"/>
      <c r="JPA1" s="16"/>
      <c r="JPB1" s="16"/>
      <c r="JPC1" s="16"/>
      <c r="JPD1" s="16"/>
      <c r="JPE1" s="16"/>
      <c r="JPF1" s="16"/>
      <c r="JPG1" s="16"/>
      <c r="JPH1" s="16"/>
      <c r="JPI1" s="16"/>
      <c r="JPJ1" s="16"/>
      <c r="JPK1" s="16"/>
      <c r="JPL1" s="16"/>
      <c r="JPM1" s="16"/>
      <c r="JPN1" s="16"/>
      <c r="JPO1" s="16"/>
      <c r="JPP1" s="16"/>
      <c r="JPQ1" s="16"/>
      <c r="JPR1" s="16"/>
      <c r="JPS1" s="16"/>
      <c r="JPT1" s="16"/>
      <c r="JPU1" s="16"/>
      <c r="JPV1" s="16"/>
      <c r="JPW1" s="16"/>
      <c r="JPX1" s="16"/>
      <c r="JPY1" s="16"/>
      <c r="JPZ1" s="16"/>
      <c r="JQA1" s="16"/>
      <c r="JQB1" s="16"/>
      <c r="JQC1" s="16"/>
      <c r="JQD1" s="16"/>
      <c r="JQE1" s="16"/>
      <c r="JQF1" s="16"/>
      <c r="JQG1" s="16"/>
      <c r="JQH1" s="16"/>
      <c r="JQI1" s="16"/>
      <c r="JQJ1" s="16"/>
      <c r="JQK1" s="16"/>
      <c r="JQL1" s="16"/>
      <c r="JQM1" s="16"/>
      <c r="JQN1" s="16"/>
      <c r="JQO1" s="16"/>
      <c r="JQP1" s="16"/>
      <c r="JQQ1" s="16"/>
      <c r="JQR1" s="16"/>
      <c r="JQS1" s="16"/>
      <c r="JQT1" s="16"/>
      <c r="JQU1" s="16"/>
      <c r="JQV1" s="16"/>
      <c r="JQW1" s="16"/>
      <c r="JQX1" s="16"/>
      <c r="JQY1" s="16"/>
      <c r="JQZ1" s="16"/>
      <c r="JRA1" s="16"/>
      <c r="JRB1" s="16"/>
      <c r="JRC1" s="16"/>
      <c r="JRD1" s="16"/>
      <c r="JRE1" s="16"/>
      <c r="JRF1" s="16"/>
      <c r="JRG1" s="16"/>
      <c r="JRH1" s="16"/>
      <c r="JRI1" s="16"/>
      <c r="JRJ1" s="16"/>
      <c r="JRK1" s="16"/>
      <c r="JRL1" s="16"/>
      <c r="JRM1" s="16"/>
      <c r="JRN1" s="16"/>
      <c r="JRO1" s="16"/>
      <c r="JRP1" s="16"/>
      <c r="JRQ1" s="16"/>
      <c r="JRR1" s="16"/>
      <c r="JRS1" s="16"/>
      <c r="JRT1" s="16"/>
      <c r="JRU1" s="16"/>
      <c r="JRV1" s="16"/>
      <c r="JRW1" s="16"/>
      <c r="JRX1" s="16"/>
      <c r="JRY1" s="16"/>
      <c r="JRZ1" s="16"/>
      <c r="JSA1" s="16"/>
      <c r="JSB1" s="16"/>
      <c r="JSC1" s="16"/>
      <c r="JSD1" s="16"/>
      <c r="JSE1" s="16"/>
      <c r="JSF1" s="16"/>
      <c r="JSG1" s="16"/>
      <c r="JSH1" s="16"/>
      <c r="JSI1" s="16"/>
      <c r="JSJ1" s="16"/>
      <c r="JSK1" s="16"/>
      <c r="JSL1" s="16"/>
      <c r="JSM1" s="16"/>
      <c r="JSN1" s="16"/>
      <c r="JSO1" s="16"/>
      <c r="JSP1" s="16"/>
      <c r="JSQ1" s="16"/>
      <c r="JSR1" s="16"/>
      <c r="JSS1" s="16"/>
      <c r="JST1" s="16"/>
      <c r="JSU1" s="16"/>
      <c r="JSV1" s="16"/>
      <c r="JSW1" s="16"/>
      <c r="JSX1" s="16"/>
      <c r="JSY1" s="16"/>
      <c r="JSZ1" s="16"/>
      <c r="JTA1" s="16"/>
      <c r="JTB1" s="16"/>
      <c r="JTC1" s="16"/>
      <c r="JTD1" s="16"/>
      <c r="JTE1" s="16"/>
      <c r="JTF1" s="16"/>
      <c r="JTG1" s="16"/>
      <c r="JTH1" s="16"/>
      <c r="JTI1" s="16"/>
      <c r="JTJ1" s="16"/>
      <c r="JTK1" s="16"/>
      <c r="JTL1" s="16"/>
      <c r="JTM1" s="16"/>
      <c r="JTN1" s="16"/>
      <c r="JTO1" s="16"/>
      <c r="JTP1" s="16"/>
      <c r="JTQ1" s="16"/>
      <c r="JTR1" s="16"/>
      <c r="JTS1" s="16"/>
      <c r="JTT1" s="16"/>
      <c r="JTU1" s="16"/>
      <c r="JTV1" s="16"/>
      <c r="JTW1" s="16"/>
      <c r="JTX1" s="16"/>
      <c r="JTY1" s="16"/>
      <c r="JTZ1" s="16"/>
      <c r="JUA1" s="16"/>
      <c r="JUB1" s="16"/>
      <c r="JUC1" s="16"/>
      <c r="JUD1" s="16"/>
      <c r="JUE1" s="16"/>
      <c r="JUF1" s="16"/>
      <c r="JUG1" s="16"/>
      <c r="JUH1" s="16"/>
      <c r="JUI1" s="16"/>
      <c r="JUJ1" s="16"/>
      <c r="JUK1" s="16"/>
      <c r="JUL1" s="16"/>
      <c r="JUM1" s="16"/>
      <c r="JUN1" s="16"/>
      <c r="JUO1" s="16"/>
      <c r="JUP1" s="16"/>
      <c r="JUQ1" s="16"/>
      <c r="JUR1" s="16"/>
      <c r="JUS1" s="16"/>
      <c r="JUT1" s="16"/>
      <c r="JUU1" s="16"/>
      <c r="JUV1" s="16"/>
      <c r="JUW1" s="16"/>
      <c r="JUX1" s="16"/>
      <c r="JUY1" s="16"/>
      <c r="JUZ1" s="16"/>
      <c r="JVA1" s="16"/>
      <c r="JVB1" s="16"/>
      <c r="JVC1" s="16"/>
      <c r="JVD1" s="16"/>
      <c r="JVE1" s="16"/>
      <c r="JVF1" s="16"/>
      <c r="JVG1" s="16"/>
      <c r="JVH1" s="16"/>
      <c r="JVI1" s="16"/>
      <c r="JVJ1" s="16"/>
      <c r="JVK1" s="16"/>
      <c r="JVL1" s="16"/>
      <c r="JVM1" s="16"/>
      <c r="JVN1" s="16"/>
      <c r="JVO1" s="16"/>
      <c r="JVP1" s="16"/>
      <c r="JVQ1" s="16"/>
      <c r="JVR1" s="16"/>
      <c r="JVS1" s="16"/>
      <c r="JVT1" s="16"/>
      <c r="JVU1" s="16"/>
      <c r="JVV1" s="16"/>
      <c r="JVW1" s="16"/>
      <c r="JVX1" s="16"/>
      <c r="JVY1" s="16"/>
      <c r="JVZ1" s="16"/>
      <c r="JWA1" s="16"/>
      <c r="JWB1" s="16"/>
      <c r="JWC1" s="16"/>
      <c r="JWD1" s="16"/>
      <c r="JWE1" s="16"/>
      <c r="JWF1" s="16"/>
      <c r="JWG1" s="16"/>
      <c r="JWH1" s="16"/>
      <c r="JWI1" s="16"/>
      <c r="JWJ1" s="16"/>
      <c r="JWK1" s="16"/>
      <c r="JWL1" s="16"/>
      <c r="JWM1" s="16"/>
      <c r="JWN1" s="16"/>
      <c r="JWO1" s="16"/>
      <c r="JWP1" s="16"/>
      <c r="JWQ1" s="16"/>
      <c r="JWR1" s="16"/>
      <c r="JWS1" s="16"/>
      <c r="JWT1" s="16"/>
      <c r="JWU1" s="16"/>
      <c r="JWV1" s="16"/>
      <c r="JWW1" s="16"/>
      <c r="JWX1" s="16"/>
      <c r="JWY1" s="16"/>
      <c r="JWZ1" s="16"/>
      <c r="JXA1" s="16"/>
      <c r="JXB1" s="16"/>
      <c r="JXC1" s="16"/>
      <c r="JXD1" s="16"/>
      <c r="JXE1" s="16"/>
      <c r="JXF1" s="16"/>
      <c r="JXG1" s="16"/>
      <c r="JXH1" s="16"/>
      <c r="JXI1" s="16"/>
      <c r="JXJ1" s="16"/>
      <c r="JXK1" s="16"/>
      <c r="JXL1" s="16"/>
      <c r="JXM1" s="16"/>
      <c r="JXN1" s="16"/>
      <c r="JXO1" s="16"/>
      <c r="JXP1" s="16"/>
      <c r="JXQ1" s="16"/>
      <c r="JXR1" s="16"/>
      <c r="JXS1" s="16"/>
      <c r="JXT1" s="16"/>
      <c r="JXU1" s="16"/>
      <c r="JXV1" s="16"/>
      <c r="JXW1" s="16"/>
      <c r="JXX1" s="16"/>
      <c r="JXY1" s="16"/>
      <c r="JXZ1" s="16"/>
      <c r="JYA1" s="16"/>
      <c r="JYB1" s="16"/>
      <c r="JYC1" s="16"/>
      <c r="JYD1" s="16"/>
      <c r="JYE1" s="16"/>
      <c r="JYF1" s="16"/>
      <c r="JYG1" s="16"/>
      <c r="JYH1" s="16"/>
      <c r="JYI1" s="16"/>
      <c r="JYJ1" s="16"/>
      <c r="JYK1" s="16"/>
      <c r="JYL1" s="16"/>
      <c r="JYM1" s="16"/>
      <c r="JYN1" s="16"/>
      <c r="JYO1" s="16"/>
      <c r="JYP1" s="16"/>
      <c r="JYQ1" s="16"/>
      <c r="JYR1" s="16"/>
      <c r="JYS1" s="16"/>
      <c r="JYT1" s="16"/>
      <c r="JYU1" s="16"/>
      <c r="JYV1" s="16"/>
      <c r="JYW1" s="16"/>
      <c r="JYX1" s="16"/>
      <c r="JYY1" s="16"/>
      <c r="JYZ1" s="16"/>
      <c r="JZA1" s="16"/>
      <c r="JZB1" s="16"/>
      <c r="JZC1" s="16"/>
      <c r="JZD1" s="16"/>
      <c r="JZE1" s="16"/>
      <c r="JZF1" s="16"/>
      <c r="JZG1" s="16"/>
      <c r="JZH1" s="16"/>
      <c r="JZI1" s="16"/>
      <c r="JZJ1" s="16"/>
      <c r="JZK1" s="16"/>
      <c r="JZL1" s="16"/>
      <c r="JZM1" s="16"/>
      <c r="JZN1" s="16"/>
      <c r="JZO1" s="16"/>
      <c r="JZP1" s="16"/>
      <c r="JZQ1" s="16"/>
      <c r="JZR1" s="16"/>
      <c r="JZS1" s="16"/>
      <c r="JZT1" s="16"/>
      <c r="JZU1" s="16"/>
      <c r="JZV1" s="16"/>
      <c r="JZW1" s="16"/>
      <c r="JZX1" s="16"/>
      <c r="JZY1" s="16"/>
      <c r="JZZ1" s="16"/>
      <c r="KAA1" s="16"/>
      <c r="KAB1" s="16"/>
      <c r="KAC1" s="16"/>
      <c r="KAD1" s="16"/>
      <c r="KAE1" s="16"/>
      <c r="KAF1" s="16"/>
      <c r="KAG1" s="16"/>
      <c r="KAH1" s="16"/>
      <c r="KAI1" s="16"/>
      <c r="KAJ1" s="16"/>
      <c r="KAK1" s="16"/>
      <c r="KAL1" s="16"/>
      <c r="KAM1" s="16"/>
      <c r="KAN1" s="16"/>
      <c r="KAO1" s="16"/>
      <c r="KAP1" s="16"/>
      <c r="KAQ1" s="16"/>
      <c r="KAR1" s="16"/>
      <c r="KAS1" s="16"/>
      <c r="KAT1" s="16"/>
      <c r="KAU1" s="16"/>
      <c r="KAV1" s="16"/>
      <c r="KAW1" s="16"/>
      <c r="KAX1" s="16"/>
      <c r="KAY1" s="16"/>
      <c r="KAZ1" s="16"/>
      <c r="KBA1" s="16"/>
      <c r="KBB1" s="16"/>
      <c r="KBC1" s="16"/>
      <c r="KBD1" s="16"/>
      <c r="KBE1" s="16"/>
      <c r="KBF1" s="16"/>
      <c r="KBG1" s="16"/>
      <c r="KBH1" s="16"/>
      <c r="KBI1" s="16"/>
      <c r="KBJ1" s="16"/>
      <c r="KBK1" s="16"/>
      <c r="KBL1" s="16"/>
      <c r="KBM1" s="16"/>
      <c r="KBN1" s="16"/>
      <c r="KBO1" s="16"/>
      <c r="KBP1" s="16"/>
      <c r="KBQ1" s="16"/>
      <c r="KBR1" s="16"/>
      <c r="KBS1" s="16"/>
      <c r="KBT1" s="16"/>
      <c r="KBU1" s="16"/>
      <c r="KBV1" s="16"/>
      <c r="KBW1" s="16"/>
      <c r="KBX1" s="16"/>
      <c r="KBY1" s="16"/>
      <c r="KBZ1" s="16"/>
      <c r="KCA1" s="16"/>
      <c r="KCB1" s="16"/>
      <c r="KCC1" s="16"/>
      <c r="KCD1" s="16"/>
      <c r="KCE1" s="16"/>
      <c r="KCF1" s="16"/>
      <c r="KCG1" s="16"/>
      <c r="KCH1" s="16"/>
      <c r="KCI1" s="16"/>
      <c r="KCJ1" s="16"/>
      <c r="KCK1" s="16"/>
      <c r="KCL1" s="16"/>
      <c r="KCM1" s="16"/>
      <c r="KCN1" s="16"/>
      <c r="KCO1" s="16"/>
      <c r="KCP1" s="16"/>
      <c r="KCQ1" s="16"/>
      <c r="KCR1" s="16"/>
      <c r="KCS1" s="16"/>
      <c r="KCT1" s="16"/>
      <c r="KCU1" s="16"/>
      <c r="KCV1" s="16"/>
      <c r="KCW1" s="16"/>
      <c r="KCX1" s="16"/>
      <c r="KCY1" s="16"/>
      <c r="KCZ1" s="16"/>
      <c r="KDA1" s="16"/>
      <c r="KDB1" s="16"/>
      <c r="KDC1" s="16"/>
      <c r="KDD1" s="16"/>
      <c r="KDE1" s="16"/>
      <c r="KDF1" s="16"/>
      <c r="KDG1" s="16"/>
      <c r="KDH1" s="16"/>
      <c r="KDI1" s="16"/>
      <c r="KDJ1" s="16"/>
      <c r="KDK1" s="16"/>
      <c r="KDL1" s="16"/>
      <c r="KDM1" s="16"/>
      <c r="KDN1" s="16"/>
      <c r="KDO1" s="16"/>
      <c r="KDP1" s="16"/>
      <c r="KDQ1" s="16"/>
      <c r="KDR1" s="16"/>
      <c r="KDS1" s="16"/>
      <c r="KDT1" s="16"/>
      <c r="KDU1" s="16"/>
      <c r="KDV1" s="16"/>
      <c r="KDW1" s="16"/>
      <c r="KDX1" s="16"/>
      <c r="KDY1" s="16"/>
      <c r="KDZ1" s="16"/>
      <c r="KEA1" s="16"/>
      <c r="KEB1" s="16"/>
      <c r="KEC1" s="16"/>
      <c r="KED1" s="16"/>
      <c r="KEE1" s="16"/>
      <c r="KEF1" s="16"/>
      <c r="KEG1" s="16"/>
      <c r="KEH1" s="16"/>
      <c r="KEI1" s="16"/>
      <c r="KEJ1" s="16"/>
      <c r="KEK1" s="16"/>
      <c r="KEL1" s="16"/>
      <c r="KEM1" s="16"/>
      <c r="KEN1" s="16"/>
      <c r="KEO1" s="16"/>
      <c r="KEP1" s="16"/>
      <c r="KEQ1" s="16"/>
      <c r="KER1" s="16"/>
      <c r="KES1" s="16"/>
      <c r="KET1" s="16"/>
      <c r="KEU1" s="16"/>
      <c r="KEV1" s="16"/>
      <c r="KEW1" s="16"/>
      <c r="KEX1" s="16"/>
      <c r="KEY1" s="16"/>
      <c r="KEZ1" s="16"/>
      <c r="KFA1" s="16"/>
      <c r="KFB1" s="16"/>
      <c r="KFC1" s="16"/>
      <c r="KFD1" s="16"/>
      <c r="KFE1" s="16"/>
      <c r="KFF1" s="16"/>
      <c r="KFG1" s="16"/>
      <c r="KFH1" s="16"/>
      <c r="KFI1" s="16"/>
      <c r="KFJ1" s="16"/>
      <c r="KFK1" s="16"/>
      <c r="KFL1" s="16"/>
      <c r="KFM1" s="16"/>
      <c r="KFN1" s="16"/>
      <c r="KFO1" s="16"/>
      <c r="KFP1" s="16"/>
      <c r="KFQ1" s="16"/>
      <c r="KFR1" s="16"/>
      <c r="KFS1" s="16"/>
      <c r="KFT1" s="16"/>
      <c r="KFU1" s="16"/>
      <c r="KFV1" s="16"/>
      <c r="KFW1" s="16"/>
      <c r="KFX1" s="16"/>
      <c r="KFY1" s="16"/>
      <c r="KFZ1" s="16"/>
      <c r="KGA1" s="16"/>
      <c r="KGB1" s="16"/>
      <c r="KGC1" s="16"/>
      <c r="KGD1" s="16"/>
      <c r="KGE1" s="16"/>
      <c r="KGF1" s="16"/>
      <c r="KGG1" s="16"/>
      <c r="KGH1" s="16"/>
      <c r="KGI1" s="16"/>
      <c r="KGJ1" s="16"/>
      <c r="KGK1" s="16"/>
      <c r="KGL1" s="16"/>
      <c r="KGM1" s="16"/>
      <c r="KGN1" s="16"/>
      <c r="KGO1" s="16"/>
      <c r="KGP1" s="16"/>
      <c r="KGQ1" s="16"/>
      <c r="KGR1" s="16"/>
      <c r="KGS1" s="16"/>
      <c r="KGT1" s="16"/>
      <c r="KGU1" s="16"/>
      <c r="KGV1" s="16"/>
      <c r="KGW1" s="16"/>
      <c r="KGX1" s="16"/>
      <c r="KGY1" s="16"/>
      <c r="KGZ1" s="16"/>
      <c r="KHA1" s="16"/>
      <c r="KHB1" s="16"/>
      <c r="KHC1" s="16"/>
      <c r="KHD1" s="16"/>
      <c r="KHE1" s="16"/>
      <c r="KHF1" s="16"/>
      <c r="KHG1" s="16"/>
      <c r="KHH1" s="16"/>
      <c r="KHI1" s="16"/>
      <c r="KHJ1" s="16"/>
      <c r="KHK1" s="16"/>
      <c r="KHL1" s="16"/>
      <c r="KHM1" s="16"/>
      <c r="KHN1" s="16"/>
      <c r="KHO1" s="16"/>
      <c r="KHP1" s="16"/>
      <c r="KHQ1" s="16"/>
      <c r="KHR1" s="16"/>
      <c r="KHS1" s="16"/>
      <c r="KHT1" s="16"/>
      <c r="KHU1" s="16"/>
      <c r="KHV1" s="16"/>
      <c r="KHW1" s="16"/>
      <c r="KHX1" s="16"/>
      <c r="KHY1" s="16"/>
      <c r="KHZ1" s="16"/>
      <c r="KIA1" s="16"/>
      <c r="KIB1" s="16"/>
      <c r="KIC1" s="16"/>
      <c r="KID1" s="16"/>
      <c r="KIE1" s="16"/>
      <c r="KIF1" s="16"/>
      <c r="KIG1" s="16"/>
      <c r="KIH1" s="16"/>
      <c r="KII1" s="16"/>
      <c r="KIJ1" s="16"/>
      <c r="KIK1" s="16"/>
      <c r="KIL1" s="16"/>
      <c r="KIM1" s="16"/>
      <c r="KIN1" s="16"/>
      <c r="KIO1" s="16"/>
      <c r="KIP1" s="16"/>
      <c r="KIQ1" s="16"/>
      <c r="KIR1" s="16"/>
      <c r="KIS1" s="16"/>
      <c r="KIT1" s="16"/>
      <c r="KIU1" s="16"/>
      <c r="KIV1" s="16"/>
      <c r="KIW1" s="16"/>
      <c r="KIX1" s="16"/>
      <c r="KIY1" s="16"/>
      <c r="KIZ1" s="16"/>
      <c r="KJA1" s="16"/>
      <c r="KJB1" s="16"/>
      <c r="KJC1" s="16"/>
      <c r="KJD1" s="16"/>
      <c r="KJE1" s="16"/>
      <c r="KJF1" s="16"/>
      <c r="KJG1" s="16"/>
      <c r="KJH1" s="16"/>
      <c r="KJI1" s="16"/>
      <c r="KJJ1" s="16"/>
      <c r="KJK1" s="16"/>
      <c r="KJL1" s="16"/>
      <c r="KJM1" s="16"/>
      <c r="KJN1" s="16"/>
      <c r="KJO1" s="16"/>
      <c r="KJP1" s="16"/>
      <c r="KJQ1" s="16"/>
      <c r="KJR1" s="16"/>
      <c r="KJS1" s="16"/>
      <c r="KJT1" s="16"/>
      <c r="KJU1" s="16"/>
      <c r="KJV1" s="16"/>
      <c r="KJW1" s="16"/>
      <c r="KJX1" s="16"/>
      <c r="KJY1" s="16"/>
      <c r="KJZ1" s="16"/>
      <c r="KKA1" s="16"/>
      <c r="KKB1" s="16"/>
      <c r="KKC1" s="16"/>
      <c r="KKD1" s="16"/>
      <c r="KKE1" s="16"/>
      <c r="KKF1" s="16"/>
      <c r="KKG1" s="16"/>
      <c r="KKH1" s="16"/>
      <c r="KKI1" s="16"/>
      <c r="KKJ1" s="16"/>
      <c r="KKK1" s="16"/>
      <c r="KKL1" s="16"/>
      <c r="KKM1" s="16"/>
      <c r="KKN1" s="16"/>
      <c r="KKO1" s="16"/>
      <c r="KKP1" s="16"/>
      <c r="KKQ1" s="16"/>
      <c r="KKR1" s="16"/>
      <c r="KKS1" s="16"/>
      <c r="KKT1" s="16"/>
      <c r="KKU1" s="16"/>
      <c r="KKV1" s="16"/>
      <c r="KKW1" s="16"/>
      <c r="KKX1" s="16"/>
      <c r="KKY1" s="16"/>
      <c r="KKZ1" s="16"/>
      <c r="KLA1" s="16"/>
      <c r="KLB1" s="16"/>
      <c r="KLC1" s="16"/>
      <c r="KLD1" s="16"/>
      <c r="KLE1" s="16"/>
      <c r="KLF1" s="16"/>
      <c r="KLG1" s="16"/>
      <c r="KLH1" s="16"/>
      <c r="KLI1" s="16"/>
      <c r="KLJ1" s="16"/>
      <c r="KLK1" s="16"/>
      <c r="KLL1" s="16"/>
      <c r="KLM1" s="16"/>
      <c r="KLN1" s="16"/>
      <c r="KLO1" s="16"/>
      <c r="KLP1" s="16"/>
      <c r="KLQ1" s="16"/>
      <c r="KLR1" s="16"/>
      <c r="KLS1" s="16"/>
      <c r="KLT1" s="16"/>
      <c r="KLU1" s="16"/>
      <c r="KLV1" s="16"/>
      <c r="KLW1" s="16"/>
      <c r="KLX1" s="16"/>
      <c r="KLY1" s="16"/>
      <c r="KLZ1" s="16"/>
      <c r="KMA1" s="16"/>
      <c r="KMB1" s="16"/>
      <c r="KMC1" s="16"/>
      <c r="KMD1" s="16"/>
      <c r="KME1" s="16"/>
      <c r="KMF1" s="16"/>
      <c r="KMG1" s="16"/>
      <c r="KMH1" s="16"/>
      <c r="KMI1" s="16"/>
      <c r="KMJ1" s="16"/>
      <c r="KMK1" s="16"/>
      <c r="KML1" s="16"/>
      <c r="KMM1" s="16"/>
      <c r="KMN1" s="16"/>
      <c r="KMO1" s="16"/>
      <c r="KMP1" s="16"/>
      <c r="KMQ1" s="16"/>
      <c r="KMR1" s="16"/>
      <c r="KMS1" s="16"/>
      <c r="KMT1" s="16"/>
      <c r="KMU1" s="16"/>
      <c r="KMV1" s="16"/>
      <c r="KMW1" s="16"/>
      <c r="KMX1" s="16"/>
      <c r="KMY1" s="16"/>
      <c r="KMZ1" s="16"/>
      <c r="KNA1" s="16"/>
      <c r="KNB1" s="16"/>
      <c r="KNC1" s="16"/>
      <c r="KND1" s="16"/>
      <c r="KNE1" s="16"/>
      <c r="KNF1" s="16"/>
      <c r="KNG1" s="16"/>
      <c r="KNH1" s="16"/>
      <c r="KNI1" s="16"/>
      <c r="KNJ1" s="16"/>
      <c r="KNK1" s="16"/>
      <c r="KNL1" s="16"/>
      <c r="KNM1" s="16"/>
      <c r="KNN1" s="16"/>
      <c r="KNO1" s="16"/>
      <c r="KNP1" s="16"/>
      <c r="KNQ1" s="16"/>
      <c r="KNR1" s="16"/>
      <c r="KNS1" s="16"/>
      <c r="KNT1" s="16"/>
      <c r="KNU1" s="16"/>
      <c r="KNV1" s="16"/>
      <c r="KNW1" s="16"/>
      <c r="KNX1" s="16"/>
      <c r="KNY1" s="16"/>
      <c r="KNZ1" s="16"/>
      <c r="KOA1" s="16"/>
      <c r="KOB1" s="16"/>
      <c r="KOC1" s="16"/>
      <c r="KOD1" s="16"/>
      <c r="KOE1" s="16"/>
      <c r="KOF1" s="16"/>
      <c r="KOG1" s="16"/>
      <c r="KOH1" s="16"/>
      <c r="KOI1" s="16"/>
      <c r="KOJ1" s="16"/>
      <c r="KOK1" s="16"/>
      <c r="KOL1" s="16"/>
      <c r="KOM1" s="16"/>
      <c r="KON1" s="16"/>
      <c r="KOO1" s="16"/>
      <c r="KOP1" s="16"/>
      <c r="KOQ1" s="16"/>
      <c r="KOR1" s="16"/>
      <c r="KOS1" s="16"/>
      <c r="KOT1" s="16"/>
      <c r="KOU1" s="16"/>
      <c r="KOV1" s="16"/>
      <c r="KOW1" s="16"/>
      <c r="KOX1" s="16"/>
      <c r="KOY1" s="16"/>
      <c r="KOZ1" s="16"/>
      <c r="KPA1" s="16"/>
      <c r="KPB1" s="16"/>
      <c r="KPC1" s="16"/>
      <c r="KPD1" s="16"/>
      <c r="KPE1" s="16"/>
      <c r="KPF1" s="16"/>
      <c r="KPG1" s="16"/>
      <c r="KPH1" s="16"/>
      <c r="KPI1" s="16"/>
      <c r="KPJ1" s="16"/>
      <c r="KPK1" s="16"/>
      <c r="KPL1" s="16"/>
      <c r="KPM1" s="16"/>
      <c r="KPN1" s="16"/>
      <c r="KPO1" s="16"/>
      <c r="KPP1" s="16"/>
      <c r="KPQ1" s="16"/>
      <c r="KPR1" s="16"/>
      <c r="KPS1" s="16"/>
      <c r="KPT1" s="16"/>
      <c r="KPU1" s="16"/>
      <c r="KPV1" s="16"/>
      <c r="KPW1" s="16"/>
      <c r="KPX1" s="16"/>
      <c r="KPY1" s="16"/>
      <c r="KPZ1" s="16"/>
      <c r="KQA1" s="16"/>
      <c r="KQB1" s="16"/>
      <c r="KQC1" s="16"/>
      <c r="KQD1" s="16"/>
      <c r="KQE1" s="16"/>
      <c r="KQF1" s="16"/>
      <c r="KQG1" s="16"/>
      <c r="KQH1" s="16"/>
      <c r="KQI1" s="16"/>
      <c r="KQJ1" s="16"/>
      <c r="KQK1" s="16"/>
      <c r="KQL1" s="16"/>
      <c r="KQM1" s="16"/>
      <c r="KQN1" s="16"/>
      <c r="KQO1" s="16"/>
      <c r="KQP1" s="16"/>
      <c r="KQQ1" s="16"/>
      <c r="KQR1" s="16"/>
      <c r="KQS1" s="16"/>
      <c r="KQT1" s="16"/>
      <c r="KQU1" s="16"/>
      <c r="KQV1" s="16"/>
      <c r="KQW1" s="16"/>
      <c r="KQX1" s="16"/>
      <c r="KQY1" s="16"/>
      <c r="KQZ1" s="16"/>
      <c r="KRA1" s="16"/>
      <c r="KRB1" s="16"/>
      <c r="KRC1" s="16"/>
      <c r="KRD1" s="16"/>
      <c r="KRE1" s="16"/>
      <c r="KRF1" s="16"/>
      <c r="KRG1" s="16"/>
      <c r="KRH1" s="16"/>
      <c r="KRI1" s="16"/>
      <c r="KRJ1" s="16"/>
      <c r="KRK1" s="16"/>
      <c r="KRL1" s="16"/>
      <c r="KRM1" s="16"/>
      <c r="KRN1" s="16"/>
      <c r="KRO1" s="16"/>
      <c r="KRP1" s="16"/>
      <c r="KRQ1" s="16"/>
      <c r="KRR1" s="16"/>
      <c r="KRS1" s="16"/>
      <c r="KRT1" s="16"/>
      <c r="KRU1" s="16"/>
      <c r="KRV1" s="16"/>
      <c r="KRW1" s="16"/>
      <c r="KRX1" s="16"/>
      <c r="KRY1" s="16"/>
      <c r="KRZ1" s="16"/>
      <c r="KSA1" s="16"/>
      <c r="KSB1" s="16"/>
      <c r="KSC1" s="16"/>
      <c r="KSD1" s="16"/>
      <c r="KSE1" s="16"/>
      <c r="KSF1" s="16"/>
      <c r="KSG1" s="16"/>
      <c r="KSH1" s="16"/>
      <c r="KSI1" s="16"/>
      <c r="KSJ1" s="16"/>
      <c r="KSK1" s="16"/>
      <c r="KSL1" s="16"/>
      <c r="KSM1" s="16"/>
      <c r="KSN1" s="16"/>
      <c r="KSO1" s="16"/>
      <c r="KSP1" s="16"/>
      <c r="KSQ1" s="16"/>
      <c r="KSR1" s="16"/>
      <c r="KSS1" s="16"/>
      <c r="KST1" s="16"/>
      <c r="KSU1" s="16"/>
      <c r="KSV1" s="16"/>
      <c r="KSW1" s="16"/>
      <c r="KSX1" s="16"/>
      <c r="KSY1" s="16"/>
      <c r="KSZ1" s="16"/>
      <c r="KTA1" s="16"/>
      <c r="KTB1" s="16"/>
      <c r="KTC1" s="16"/>
      <c r="KTD1" s="16"/>
      <c r="KTE1" s="16"/>
      <c r="KTF1" s="16"/>
      <c r="KTG1" s="16"/>
      <c r="KTH1" s="16"/>
      <c r="KTI1" s="16"/>
      <c r="KTJ1" s="16"/>
      <c r="KTK1" s="16"/>
      <c r="KTL1" s="16"/>
      <c r="KTM1" s="16"/>
      <c r="KTN1" s="16"/>
      <c r="KTO1" s="16"/>
      <c r="KTP1" s="16"/>
      <c r="KTQ1" s="16"/>
      <c r="KTR1" s="16"/>
      <c r="KTS1" s="16"/>
      <c r="KTT1" s="16"/>
      <c r="KTU1" s="16"/>
      <c r="KTV1" s="16"/>
      <c r="KTW1" s="16"/>
      <c r="KTX1" s="16"/>
      <c r="KTY1" s="16"/>
      <c r="KTZ1" s="16"/>
      <c r="KUA1" s="16"/>
      <c r="KUB1" s="16"/>
      <c r="KUC1" s="16"/>
      <c r="KUD1" s="16"/>
      <c r="KUE1" s="16"/>
      <c r="KUF1" s="16"/>
      <c r="KUG1" s="16"/>
      <c r="KUH1" s="16"/>
      <c r="KUI1" s="16"/>
      <c r="KUJ1" s="16"/>
      <c r="KUK1" s="16"/>
      <c r="KUL1" s="16"/>
      <c r="KUM1" s="16"/>
      <c r="KUN1" s="16"/>
      <c r="KUO1" s="16"/>
      <c r="KUP1" s="16"/>
      <c r="KUQ1" s="16"/>
      <c r="KUR1" s="16"/>
      <c r="KUS1" s="16"/>
      <c r="KUT1" s="16"/>
      <c r="KUU1" s="16"/>
      <c r="KUV1" s="16"/>
      <c r="KUW1" s="16"/>
      <c r="KUX1" s="16"/>
      <c r="KUY1" s="16"/>
      <c r="KUZ1" s="16"/>
      <c r="KVA1" s="16"/>
      <c r="KVB1" s="16"/>
      <c r="KVC1" s="16"/>
      <c r="KVD1" s="16"/>
      <c r="KVE1" s="16"/>
      <c r="KVF1" s="16"/>
      <c r="KVG1" s="16"/>
      <c r="KVH1" s="16"/>
      <c r="KVI1" s="16"/>
      <c r="KVJ1" s="16"/>
      <c r="KVK1" s="16"/>
      <c r="KVL1" s="16"/>
      <c r="KVM1" s="16"/>
      <c r="KVN1" s="16"/>
      <c r="KVO1" s="16"/>
      <c r="KVP1" s="16"/>
      <c r="KVQ1" s="16"/>
      <c r="KVR1" s="16"/>
      <c r="KVS1" s="16"/>
      <c r="KVT1" s="16"/>
      <c r="KVU1" s="16"/>
      <c r="KVV1" s="16"/>
      <c r="KVW1" s="16"/>
      <c r="KVX1" s="16"/>
      <c r="KVY1" s="16"/>
      <c r="KVZ1" s="16"/>
      <c r="KWA1" s="16"/>
      <c r="KWB1" s="16"/>
      <c r="KWC1" s="16"/>
      <c r="KWD1" s="16"/>
      <c r="KWE1" s="16"/>
      <c r="KWF1" s="16"/>
      <c r="KWG1" s="16"/>
      <c r="KWH1" s="16"/>
      <c r="KWI1" s="16"/>
      <c r="KWJ1" s="16"/>
      <c r="KWK1" s="16"/>
      <c r="KWL1" s="16"/>
      <c r="KWM1" s="16"/>
      <c r="KWN1" s="16"/>
      <c r="KWO1" s="16"/>
      <c r="KWP1" s="16"/>
      <c r="KWQ1" s="16"/>
      <c r="KWR1" s="16"/>
      <c r="KWS1" s="16"/>
      <c r="KWT1" s="16"/>
      <c r="KWU1" s="16"/>
      <c r="KWV1" s="16"/>
      <c r="KWW1" s="16"/>
      <c r="KWX1" s="16"/>
      <c r="KWY1" s="16"/>
      <c r="KWZ1" s="16"/>
      <c r="KXA1" s="16"/>
      <c r="KXB1" s="16"/>
      <c r="KXC1" s="16"/>
      <c r="KXD1" s="16"/>
      <c r="KXE1" s="16"/>
      <c r="KXF1" s="16"/>
      <c r="KXG1" s="16"/>
      <c r="KXH1" s="16"/>
      <c r="KXI1" s="16"/>
      <c r="KXJ1" s="16"/>
      <c r="KXK1" s="16"/>
      <c r="KXL1" s="16"/>
      <c r="KXM1" s="16"/>
      <c r="KXN1" s="16"/>
      <c r="KXO1" s="16"/>
      <c r="KXP1" s="16"/>
      <c r="KXQ1" s="16"/>
      <c r="KXR1" s="16"/>
      <c r="KXS1" s="16"/>
      <c r="KXT1" s="16"/>
      <c r="KXU1" s="16"/>
      <c r="KXV1" s="16"/>
      <c r="KXW1" s="16"/>
      <c r="KXX1" s="16"/>
      <c r="KXY1" s="16"/>
      <c r="KXZ1" s="16"/>
      <c r="KYA1" s="16"/>
      <c r="KYB1" s="16"/>
      <c r="KYC1" s="16"/>
      <c r="KYD1" s="16"/>
      <c r="KYE1" s="16"/>
      <c r="KYF1" s="16"/>
      <c r="KYG1" s="16"/>
      <c r="KYH1" s="16"/>
      <c r="KYI1" s="16"/>
      <c r="KYJ1" s="16"/>
      <c r="KYK1" s="16"/>
      <c r="KYL1" s="16"/>
      <c r="KYM1" s="16"/>
      <c r="KYN1" s="16"/>
      <c r="KYO1" s="16"/>
      <c r="KYP1" s="16"/>
      <c r="KYQ1" s="16"/>
      <c r="KYR1" s="16"/>
      <c r="KYS1" s="16"/>
      <c r="KYT1" s="16"/>
      <c r="KYU1" s="16"/>
      <c r="KYV1" s="16"/>
      <c r="KYW1" s="16"/>
      <c r="KYX1" s="16"/>
      <c r="KYY1" s="16"/>
      <c r="KYZ1" s="16"/>
      <c r="KZA1" s="16"/>
      <c r="KZB1" s="16"/>
      <c r="KZC1" s="16"/>
      <c r="KZD1" s="16"/>
      <c r="KZE1" s="16"/>
      <c r="KZF1" s="16"/>
      <c r="KZG1" s="16"/>
      <c r="KZH1" s="16"/>
      <c r="KZI1" s="16"/>
      <c r="KZJ1" s="16"/>
      <c r="KZK1" s="16"/>
      <c r="KZL1" s="16"/>
      <c r="KZM1" s="16"/>
      <c r="KZN1" s="16"/>
      <c r="KZO1" s="16"/>
      <c r="KZP1" s="16"/>
      <c r="KZQ1" s="16"/>
      <c r="KZR1" s="16"/>
      <c r="KZS1" s="16"/>
      <c r="KZT1" s="16"/>
      <c r="KZU1" s="16"/>
      <c r="KZV1" s="16"/>
      <c r="KZW1" s="16"/>
      <c r="KZX1" s="16"/>
      <c r="KZY1" s="16"/>
      <c r="KZZ1" s="16"/>
      <c r="LAA1" s="16"/>
      <c r="LAB1" s="16"/>
      <c r="LAC1" s="16"/>
      <c r="LAD1" s="16"/>
      <c r="LAE1" s="16"/>
      <c r="LAF1" s="16"/>
      <c r="LAG1" s="16"/>
      <c r="LAH1" s="16"/>
      <c r="LAI1" s="16"/>
      <c r="LAJ1" s="16"/>
      <c r="LAK1" s="16"/>
      <c r="LAL1" s="16"/>
      <c r="LAM1" s="16"/>
      <c r="LAN1" s="16"/>
      <c r="LAO1" s="16"/>
      <c r="LAP1" s="16"/>
      <c r="LAQ1" s="16"/>
      <c r="LAR1" s="16"/>
      <c r="LAS1" s="16"/>
      <c r="LAT1" s="16"/>
      <c r="LAU1" s="16"/>
      <c r="LAV1" s="16"/>
      <c r="LAW1" s="16"/>
      <c r="LAX1" s="16"/>
      <c r="LAY1" s="16"/>
      <c r="LAZ1" s="16"/>
      <c r="LBA1" s="16"/>
      <c r="LBB1" s="16"/>
      <c r="LBC1" s="16"/>
      <c r="LBD1" s="16"/>
      <c r="LBE1" s="16"/>
      <c r="LBF1" s="16"/>
      <c r="LBG1" s="16"/>
      <c r="LBH1" s="16"/>
      <c r="LBI1" s="16"/>
      <c r="LBJ1" s="16"/>
      <c r="LBK1" s="16"/>
      <c r="LBL1" s="16"/>
      <c r="LBM1" s="16"/>
      <c r="LBN1" s="16"/>
      <c r="LBO1" s="16"/>
      <c r="LBP1" s="16"/>
      <c r="LBQ1" s="16"/>
      <c r="LBR1" s="16"/>
      <c r="LBS1" s="16"/>
      <c r="LBT1" s="16"/>
      <c r="LBU1" s="16"/>
      <c r="LBV1" s="16"/>
      <c r="LBW1" s="16"/>
      <c r="LBX1" s="16"/>
      <c r="LBY1" s="16"/>
      <c r="LBZ1" s="16"/>
      <c r="LCA1" s="16"/>
      <c r="LCB1" s="16"/>
      <c r="LCC1" s="16"/>
      <c r="LCD1" s="16"/>
      <c r="LCE1" s="16"/>
      <c r="LCF1" s="16"/>
      <c r="LCG1" s="16"/>
      <c r="LCH1" s="16"/>
      <c r="LCI1" s="16"/>
      <c r="LCJ1" s="16"/>
      <c r="LCK1" s="16"/>
      <c r="LCL1" s="16"/>
      <c r="LCM1" s="16"/>
      <c r="LCN1" s="16"/>
      <c r="LCO1" s="16"/>
      <c r="LCP1" s="16"/>
      <c r="LCQ1" s="16"/>
      <c r="LCR1" s="16"/>
      <c r="LCS1" s="16"/>
      <c r="LCT1" s="16"/>
      <c r="LCU1" s="16"/>
      <c r="LCV1" s="16"/>
      <c r="LCW1" s="16"/>
      <c r="LCX1" s="16"/>
      <c r="LCY1" s="16"/>
      <c r="LCZ1" s="16"/>
      <c r="LDA1" s="16"/>
      <c r="LDB1" s="16"/>
      <c r="LDC1" s="16"/>
      <c r="LDD1" s="16"/>
      <c r="LDE1" s="16"/>
      <c r="LDF1" s="16"/>
      <c r="LDG1" s="16"/>
      <c r="LDH1" s="16"/>
      <c r="LDI1" s="16"/>
      <c r="LDJ1" s="16"/>
      <c r="LDK1" s="16"/>
      <c r="LDL1" s="16"/>
      <c r="LDM1" s="16"/>
      <c r="LDN1" s="16"/>
      <c r="LDO1" s="16"/>
      <c r="LDP1" s="16"/>
      <c r="LDQ1" s="16"/>
      <c r="LDR1" s="16"/>
      <c r="LDS1" s="16"/>
      <c r="LDT1" s="16"/>
      <c r="LDU1" s="16"/>
      <c r="LDV1" s="16"/>
      <c r="LDW1" s="16"/>
      <c r="LDX1" s="16"/>
      <c r="LDY1" s="16"/>
      <c r="LDZ1" s="16"/>
      <c r="LEA1" s="16"/>
      <c r="LEB1" s="16"/>
      <c r="LEC1" s="16"/>
      <c r="LED1" s="16"/>
      <c r="LEE1" s="16"/>
      <c r="LEF1" s="16"/>
      <c r="LEG1" s="16"/>
      <c r="LEH1" s="16"/>
      <c r="LEI1" s="16"/>
      <c r="LEJ1" s="16"/>
      <c r="LEK1" s="16"/>
      <c r="LEL1" s="16"/>
      <c r="LEM1" s="16"/>
      <c r="LEN1" s="16"/>
      <c r="LEO1" s="16"/>
      <c r="LEP1" s="16"/>
      <c r="LEQ1" s="16"/>
      <c r="LER1" s="16"/>
      <c r="LES1" s="16"/>
      <c r="LET1" s="16"/>
      <c r="LEU1" s="16"/>
      <c r="LEV1" s="16"/>
      <c r="LEW1" s="16"/>
      <c r="LEX1" s="16"/>
      <c r="LEY1" s="16"/>
      <c r="LEZ1" s="16"/>
      <c r="LFA1" s="16"/>
      <c r="LFB1" s="16"/>
      <c r="LFC1" s="16"/>
      <c r="LFD1" s="16"/>
      <c r="LFE1" s="16"/>
      <c r="LFF1" s="16"/>
      <c r="LFG1" s="16"/>
      <c r="LFH1" s="16"/>
      <c r="LFI1" s="16"/>
      <c r="LFJ1" s="16"/>
      <c r="LFK1" s="16"/>
      <c r="LFL1" s="16"/>
      <c r="LFM1" s="16"/>
      <c r="LFN1" s="16"/>
      <c r="LFO1" s="16"/>
      <c r="LFP1" s="16"/>
      <c r="LFQ1" s="16"/>
      <c r="LFR1" s="16"/>
      <c r="LFS1" s="16"/>
      <c r="LFT1" s="16"/>
      <c r="LFU1" s="16"/>
      <c r="LFV1" s="16"/>
      <c r="LFW1" s="16"/>
      <c r="LFX1" s="16"/>
      <c r="LFY1" s="16"/>
      <c r="LFZ1" s="16"/>
      <c r="LGA1" s="16"/>
      <c r="LGB1" s="16"/>
      <c r="LGC1" s="16"/>
      <c r="LGD1" s="16"/>
      <c r="LGE1" s="16"/>
      <c r="LGF1" s="16"/>
      <c r="LGG1" s="16"/>
      <c r="LGH1" s="16"/>
      <c r="LGI1" s="16"/>
      <c r="LGJ1" s="16"/>
      <c r="LGK1" s="16"/>
      <c r="LGL1" s="16"/>
      <c r="LGM1" s="16"/>
      <c r="LGN1" s="16"/>
      <c r="LGO1" s="16"/>
      <c r="LGP1" s="16"/>
      <c r="LGQ1" s="16"/>
      <c r="LGR1" s="16"/>
      <c r="LGS1" s="16"/>
      <c r="LGT1" s="16"/>
      <c r="LGU1" s="16"/>
      <c r="LGV1" s="16"/>
      <c r="LGW1" s="16"/>
      <c r="LGX1" s="16"/>
      <c r="LGY1" s="16"/>
      <c r="LGZ1" s="16"/>
      <c r="LHA1" s="16"/>
      <c r="LHB1" s="16"/>
      <c r="LHC1" s="16"/>
      <c r="LHD1" s="16"/>
      <c r="LHE1" s="16"/>
      <c r="LHF1" s="16"/>
      <c r="LHG1" s="16"/>
      <c r="LHH1" s="16"/>
      <c r="LHI1" s="16"/>
      <c r="LHJ1" s="16"/>
      <c r="LHK1" s="16"/>
      <c r="LHL1" s="16"/>
      <c r="LHM1" s="16"/>
      <c r="LHN1" s="16"/>
      <c r="LHO1" s="16"/>
      <c r="LHP1" s="16"/>
      <c r="LHQ1" s="16"/>
      <c r="LHR1" s="16"/>
      <c r="LHS1" s="16"/>
      <c r="LHT1" s="16"/>
      <c r="LHU1" s="16"/>
      <c r="LHV1" s="16"/>
      <c r="LHW1" s="16"/>
      <c r="LHX1" s="16"/>
      <c r="LHY1" s="16"/>
      <c r="LHZ1" s="16"/>
      <c r="LIA1" s="16"/>
      <c r="LIB1" s="16"/>
      <c r="LIC1" s="16"/>
      <c r="LID1" s="16"/>
      <c r="LIE1" s="16"/>
      <c r="LIF1" s="16"/>
      <c r="LIG1" s="16"/>
      <c r="LIH1" s="16"/>
      <c r="LII1" s="16"/>
      <c r="LIJ1" s="16"/>
      <c r="LIK1" s="16"/>
      <c r="LIL1" s="16"/>
      <c r="LIM1" s="16"/>
      <c r="LIN1" s="16"/>
      <c r="LIO1" s="16"/>
      <c r="LIP1" s="16"/>
      <c r="LIQ1" s="16"/>
      <c r="LIR1" s="16"/>
      <c r="LIS1" s="16"/>
      <c r="LIT1" s="16"/>
      <c r="LIU1" s="16"/>
      <c r="LIV1" s="16"/>
      <c r="LIW1" s="16"/>
      <c r="LIX1" s="16"/>
      <c r="LIY1" s="16"/>
      <c r="LIZ1" s="16"/>
      <c r="LJA1" s="16"/>
      <c r="LJB1" s="16"/>
      <c r="LJC1" s="16"/>
      <c r="LJD1" s="16"/>
      <c r="LJE1" s="16"/>
      <c r="LJF1" s="16"/>
      <c r="LJG1" s="16"/>
      <c r="LJH1" s="16"/>
      <c r="LJI1" s="16"/>
      <c r="LJJ1" s="16"/>
      <c r="LJK1" s="16"/>
      <c r="LJL1" s="16"/>
      <c r="LJM1" s="16"/>
      <c r="LJN1" s="16"/>
      <c r="LJO1" s="16"/>
      <c r="LJP1" s="16"/>
      <c r="LJQ1" s="16"/>
      <c r="LJR1" s="16"/>
      <c r="LJS1" s="16"/>
      <c r="LJT1" s="16"/>
      <c r="LJU1" s="16"/>
      <c r="LJV1" s="16"/>
      <c r="LJW1" s="16"/>
      <c r="LJX1" s="16"/>
      <c r="LJY1" s="16"/>
      <c r="LJZ1" s="16"/>
      <c r="LKA1" s="16"/>
      <c r="LKB1" s="16"/>
      <c r="LKC1" s="16"/>
      <c r="LKD1" s="16"/>
      <c r="LKE1" s="16"/>
      <c r="LKF1" s="16"/>
      <c r="LKG1" s="16"/>
      <c r="LKH1" s="16"/>
      <c r="LKI1" s="16"/>
      <c r="LKJ1" s="16"/>
      <c r="LKK1" s="16"/>
      <c r="LKL1" s="16"/>
      <c r="LKM1" s="16"/>
      <c r="LKN1" s="16"/>
      <c r="LKO1" s="16"/>
      <c r="LKP1" s="16"/>
      <c r="LKQ1" s="16"/>
      <c r="LKR1" s="16"/>
      <c r="LKS1" s="16"/>
      <c r="LKT1" s="16"/>
      <c r="LKU1" s="16"/>
      <c r="LKV1" s="16"/>
      <c r="LKW1" s="16"/>
      <c r="LKX1" s="16"/>
      <c r="LKY1" s="16"/>
      <c r="LKZ1" s="16"/>
      <c r="LLA1" s="16"/>
      <c r="LLB1" s="16"/>
      <c r="LLC1" s="16"/>
      <c r="LLD1" s="16"/>
      <c r="LLE1" s="16"/>
      <c r="LLF1" s="16"/>
      <c r="LLG1" s="16"/>
      <c r="LLH1" s="16"/>
      <c r="LLI1" s="16"/>
      <c r="LLJ1" s="16"/>
      <c r="LLK1" s="16"/>
      <c r="LLL1" s="16"/>
      <c r="LLM1" s="16"/>
      <c r="LLN1" s="16"/>
      <c r="LLO1" s="16"/>
      <c r="LLP1" s="16"/>
      <c r="LLQ1" s="16"/>
      <c r="LLR1" s="16"/>
      <c r="LLS1" s="16"/>
      <c r="LLT1" s="16"/>
      <c r="LLU1" s="16"/>
      <c r="LLV1" s="16"/>
      <c r="LLW1" s="16"/>
      <c r="LLX1" s="16"/>
      <c r="LLY1" s="16"/>
      <c r="LLZ1" s="16"/>
      <c r="LMA1" s="16"/>
      <c r="LMB1" s="16"/>
      <c r="LMC1" s="16"/>
      <c r="LMD1" s="16"/>
      <c r="LME1" s="16"/>
      <c r="LMF1" s="16"/>
      <c r="LMG1" s="16"/>
      <c r="LMH1" s="16"/>
      <c r="LMI1" s="16"/>
      <c r="LMJ1" s="16"/>
      <c r="LMK1" s="16"/>
      <c r="LML1" s="16"/>
      <c r="LMM1" s="16"/>
      <c r="LMN1" s="16"/>
      <c r="LMO1" s="16"/>
      <c r="LMP1" s="16"/>
      <c r="LMQ1" s="16"/>
      <c r="LMR1" s="16"/>
      <c r="LMS1" s="16"/>
      <c r="LMT1" s="16"/>
      <c r="LMU1" s="16"/>
      <c r="LMV1" s="16"/>
      <c r="LMW1" s="16"/>
      <c r="LMX1" s="16"/>
      <c r="LMY1" s="16"/>
      <c r="LMZ1" s="16"/>
      <c r="LNA1" s="16"/>
      <c r="LNB1" s="16"/>
      <c r="LNC1" s="16"/>
      <c r="LND1" s="16"/>
      <c r="LNE1" s="16"/>
      <c r="LNF1" s="16"/>
      <c r="LNG1" s="16"/>
      <c r="LNH1" s="16"/>
      <c r="LNI1" s="16"/>
      <c r="LNJ1" s="16"/>
      <c r="LNK1" s="16"/>
      <c r="LNL1" s="16"/>
      <c r="LNM1" s="16"/>
      <c r="LNN1" s="16"/>
      <c r="LNO1" s="16"/>
      <c r="LNP1" s="16"/>
      <c r="LNQ1" s="16"/>
      <c r="LNR1" s="16"/>
      <c r="LNS1" s="16"/>
      <c r="LNT1" s="16"/>
      <c r="LNU1" s="16"/>
      <c r="LNV1" s="16"/>
      <c r="LNW1" s="16"/>
      <c r="LNX1" s="16"/>
      <c r="LNY1" s="16"/>
      <c r="LNZ1" s="16"/>
      <c r="LOA1" s="16"/>
      <c r="LOB1" s="16"/>
      <c r="LOC1" s="16"/>
      <c r="LOD1" s="16"/>
      <c r="LOE1" s="16"/>
      <c r="LOF1" s="16"/>
      <c r="LOG1" s="16"/>
      <c r="LOH1" s="16"/>
      <c r="LOI1" s="16"/>
      <c r="LOJ1" s="16"/>
      <c r="LOK1" s="16"/>
      <c r="LOL1" s="16"/>
      <c r="LOM1" s="16"/>
      <c r="LON1" s="16"/>
      <c r="LOO1" s="16"/>
      <c r="LOP1" s="16"/>
      <c r="LOQ1" s="16"/>
      <c r="LOR1" s="16"/>
      <c r="LOS1" s="16"/>
      <c r="LOT1" s="16"/>
      <c r="LOU1" s="16"/>
      <c r="LOV1" s="16"/>
      <c r="LOW1" s="16"/>
      <c r="LOX1" s="16"/>
      <c r="LOY1" s="16"/>
      <c r="LOZ1" s="16"/>
      <c r="LPA1" s="16"/>
      <c r="LPB1" s="16"/>
      <c r="LPC1" s="16"/>
      <c r="LPD1" s="16"/>
      <c r="LPE1" s="16"/>
      <c r="LPF1" s="16"/>
      <c r="LPG1" s="16"/>
      <c r="LPH1" s="16"/>
      <c r="LPI1" s="16"/>
      <c r="LPJ1" s="16"/>
      <c r="LPK1" s="16"/>
      <c r="LPL1" s="16"/>
      <c r="LPM1" s="16"/>
      <c r="LPN1" s="16"/>
      <c r="LPO1" s="16"/>
      <c r="LPP1" s="16"/>
      <c r="LPQ1" s="16"/>
      <c r="LPR1" s="16"/>
      <c r="LPS1" s="16"/>
      <c r="LPT1" s="16"/>
      <c r="LPU1" s="16"/>
      <c r="LPV1" s="16"/>
      <c r="LPW1" s="16"/>
      <c r="LPX1" s="16"/>
      <c r="LPY1" s="16"/>
      <c r="LPZ1" s="16"/>
      <c r="LQA1" s="16"/>
      <c r="LQB1" s="16"/>
      <c r="LQC1" s="16"/>
      <c r="LQD1" s="16"/>
      <c r="LQE1" s="16"/>
      <c r="LQF1" s="16"/>
      <c r="LQG1" s="16"/>
      <c r="LQH1" s="16"/>
      <c r="LQI1" s="16"/>
      <c r="LQJ1" s="16"/>
      <c r="LQK1" s="16"/>
      <c r="LQL1" s="16"/>
      <c r="LQM1" s="16"/>
      <c r="LQN1" s="16"/>
      <c r="LQO1" s="16"/>
      <c r="LQP1" s="16"/>
      <c r="LQQ1" s="16"/>
      <c r="LQR1" s="16"/>
      <c r="LQS1" s="16"/>
      <c r="LQT1" s="16"/>
      <c r="LQU1" s="16"/>
      <c r="LQV1" s="16"/>
      <c r="LQW1" s="16"/>
      <c r="LQX1" s="16"/>
      <c r="LQY1" s="16"/>
      <c r="LQZ1" s="16"/>
      <c r="LRA1" s="16"/>
      <c r="LRB1" s="16"/>
      <c r="LRC1" s="16"/>
      <c r="LRD1" s="16"/>
      <c r="LRE1" s="16"/>
      <c r="LRF1" s="16"/>
      <c r="LRG1" s="16"/>
      <c r="LRH1" s="16"/>
      <c r="LRI1" s="16"/>
      <c r="LRJ1" s="16"/>
      <c r="LRK1" s="16"/>
      <c r="LRL1" s="16"/>
      <c r="LRM1" s="16"/>
      <c r="LRN1" s="16"/>
      <c r="LRO1" s="16"/>
      <c r="LRP1" s="16"/>
      <c r="LRQ1" s="16"/>
      <c r="LRR1" s="16"/>
      <c r="LRS1" s="16"/>
      <c r="LRT1" s="16"/>
      <c r="LRU1" s="16"/>
      <c r="LRV1" s="16"/>
      <c r="LRW1" s="16"/>
      <c r="LRX1" s="16"/>
      <c r="LRY1" s="16"/>
      <c r="LRZ1" s="16"/>
      <c r="LSA1" s="16"/>
      <c r="LSB1" s="16"/>
      <c r="LSC1" s="16"/>
      <c r="LSD1" s="16"/>
      <c r="LSE1" s="16"/>
      <c r="LSF1" s="16"/>
      <c r="LSG1" s="16"/>
      <c r="LSH1" s="16"/>
      <c r="LSI1" s="16"/>
      <c r="LSJ1" s="16"/>
      <c r="LSK1" s="16"/>
      <c r="LSL1" s="16"/>
      <c r="LSM1" s="16"/>
      <c r="LSN1" s="16"/>
      <c r="LSO1" s="16"/>
      <c r="LSP1" s="16"/>
      <c r="LSQ1" s="16"/>
      <c r="LSR1" s="16"/>
      <c r="LSS1" s="16"/>
      <c r="LST1" s="16"/>
      <c r="LSU1" s="16"/>
      <c r="LSV1" s="16"/>
      <c r="LSW1" s="16"/>
      <c r="LSX1" s="16"/>
      <c r="LSY1" s="16"/>
      <c r="LSZ1" s="16"/>
      <c r="LTA1" s="16"/>
      <c r="LTB1" s="16"/>
      <c r="LTC1" s="16"/>
      <c r="LTD1" s="16"/>
      <c r="LTE1" s="16"/>
      <c r="LTF1" s="16"/>
      <c r="LTG1" s="16"/>
      <c r="LTH1" s="16"/>
      <c r="LTI1" s="16"/>
      <c r="LTJ1" s="16"/>
      <c r="LTK1" s="16"/>
      <c r="LTL1" s="16"/>
      <c r="LTM1" s="16"/>
      <c r="LTN1" s="16"/>
      <c r="LTO1" s="16"/>
      <c r="LTP1" s="16"/>
      <c r="LTQ1" s="16"/>
      <c r="LTR1" s="16"/>
      <c r="LTS1" s="16"/>
      <c r="LTT1" s="16"/>
      <c r="LTU1" s="16"/>
      <c r="LTV1" s="16"/>
      <c r="LTW1" s="16"/>
      <c r="LTX1" s="16"/>
      <c r="LTY1" s="16"/>
      <c r="LTZ1" s="16"/>
      <c r="LUA1" s="16"/>
      <c r="LUB1" s="16"/>
      <c r="LUC1" s="16"/>
      <c r="LUD1" s="16"/>
      <c r="LUE1" s="16"/>
      <c r="LUF1" s="16"/>
      <c r="LUG1" s="16"/>
      <c r="LUH1" s="16"/>
      <c r="LUI1" s="16"/>
      <c r="LUJ1" s="16"/>
      <c r="LUK1" s="16"/>
      <c r="LUL1" s="16"/>
      <c r="LUM1" s="16"/>
      <c r="LUN1" s="16"/>
      <c r="LUO1" s="16"/>
      <c r="LUP1" s="16"/>
      <c r="LUQ1" s="16"/>
      <c r="LUR1" s="16"/>
      <c r="LUS1" s="16"/>
      <c r="LUT1" s="16"/>
      <c r="LUU1" s="16"/>
      <c r="LUV1" s="16"/>
      <c r="LUW1" s="16"/>
      <c r="LUX1" s="16"/>
      <c r="LUY1" s="16"/>
      <c r="LUZ1" s="16"/>
      <c r="LVA1" s="16"/>
      <c r="LVB1" s="16"/>
      <c r="LVC1" s="16"/>
      <c r="LVD1" s="16"/>
      <c r="LVE1" s="16"/>
      <c r="LVF1" s="16"/>
      <c r="LVG1" s="16"/>
      <c r="LVH1" s="16"/>
      <c r="LVI1" s="16"/>
      <c r="LVJ1" s="16"/>
      <c r="LVK1" s="16"/>
      <c r="LVL1" s="16"/>
      <c r="LVM1" s="16"/>
      <c r="LVN1" s="16"/>
      <c r="LVO1" s="16"/>
      <c r="LVP1" s="16"/>
      <c r="LVQ1" s="16"/>
      <c r="LVR1" s="16"/>
      <c r="LVS1" s="16"/>
      <c r="LVT1" s="16"/>
      <c r="LVU1" s="16"/>
      <c r="LVV1" s="16"/>
      <c r="LVW1" s="16"/>
      <c r="LVX1" s="16"/>
      <c r="LVY1" s="16"/>
      <c r="LVZ1" s="16"/>
      <c r="LWA1" s="16"/>
      <c r="LWB1" s="16"/>
      <c r="LWC1" s="16"/>
      <c r="LWD1" s="16"/>
      <c r="LWE1" s="16"/>
      <c r="LWF1" s="16"/>
      <c r="LWG1" s="16"/>
      <c r="LWH1" s="16"/>
      <c r="LWI1" s="16"/>
      <c r="LWJ1" s="16"/>
      <c r="LWK1" s="16"/>
      <c r="LWL1" s="16"/>
      <c r="LWM1" s="16"/>
      <c r="LWN1" s="16"/>
      <c r="LWO1" s="16"/>
      <c r="LWP1" s="16"/>
      <c r="LWQ1" s="16"/>
      <c r="LWR1" s="16"/>
      <c r="LWS1" s="16"/>
      <c r="LWT1" s="16"/>
      <c r="LWU1" s="16"/>
      <c r="LWV1" s="16"/>
      <c r="LWW1" s="16"/>
      <c r="LWX1" s="16"/>
      <c r="LWY1" s="16"/>
      <c r="LWZ1" s="16"/>
      <c r="LXA1" s="16"/>
      <c r="LXB1" s="16"/>
      <c r="LXC1" s="16"/>
      <c r="LXD1" s="16"/>
      <c r="LXE1" s="16"/>
      <c r="LXF1" s="16"/>
      <c r="LXG1" s="16"/>
      <c r="LXH1" s="16"/>
      <c r="LXI1" s="16"/>
      <c r="LXJ1" s="16"/>
      <c r="LXK1" s="16"/>
      <c r="LXL1" s="16"/>
      <c r="LXM1" s="16"/>
      <c r="LXN1" s="16"/>
      <c r="LXO1" s="16"/>
      <c r="LXP1" s="16"/>
      <c r="LXQ1" s="16"/>
      <c r="LXR1" s="16"/>
      <c r="LXS1" s="16"/>
      <c r="LXT1" s="16"/>
      <c r="LXU1" s="16"/>
      <c r="LXV1" s="16"/>
      <c r="LXW1" s="16"/>
      <c r="LXX1" s="16"/>
      <c r="LXY1" s="16"/>
      <c r="LXZ1" s="16"/>
      <c r="LYA1" s="16"/>
      <c r="LYB1" s="16"/>
      <c r="LYC1" s="16"/>
      <c r="LYD1" s="16"/>
      <c r="LYE1" s="16"/>
      <c r="LYF1" s="16"/>
      <c r="LYG1" s="16"/>
      <c r="LYH1" s="16"/>
      <c r="LYI1" s="16"/>
      <c r="LYJ1" s="16"/>
      <c r="LYK1" s="16"/>
      <c r="LYL1" s="16"/>
      <c r="LYM1" s="16"/>
      <c r="LYN1" s="16"/>
      <c r="LYO1" s="16"/>
      <c r="LYP1" s="16"/>
      <c r="LYQ1" s="16"/>
      <c r="LYR1" s="16"/>
      <c r="LYS1" s="16"/>
      <c r="LYT1" s="16"/>
      <c r="LYU1" s="16"/>
      <c r="LYV1" s="16"/>
      <c r="LYW1" s="16"/>
      <c r="LYX1" s="16"/>
      <c r="LYY1" s="16"/>
      <c r="LYZ1" s="16"/>
      <c r="LZA1" s="16"/>
      <c r="LZB1" s="16"/>
      <c r="LZC1" s="16"/>
      <c r="LZD1" s="16"/>
      <c r="LZE1" s="16"/>
      <c r="LZF1" s="16"/>
      <c r="LZG1" s="16"/>
      <c r="LZH1" s="16"/>
      <c r="LZI1" s="16"/>
      <c r="LZJ1" s="16"/>
      <c r="LZK1" s="16"/>
      <c r="LZL1" s="16"/>
      <c r="LZM1" s="16"/>
      <c r="LZN1" s="16"/>
      <c r="LZO1" s="16"/>
      <c r="LZP1" s="16"/>
      <c r="LZQ1" s="16"/>
      <c r="LZR1" s="16"/>
      <c r="LZS1" s="16"/>
      <c r="LZT1" s="16"/>
      <c r="LZU1" s="16"/>
      <c r="LZV1" s="16"/>
      <c r="LZW1" s="16"/>
      <c r="LZX1" s="16"/>
      <c r="LZY1" s="16"/>
      <c r="LZZ1" s="16"/>
      <c r="MAA1" s="16"/>
      <c r="MAB1" s="16"/>
      <c r="MAC1" s="16"/>
      <c r="MAD1" s="16"/>
      <c r="MAE1" s="16"/>
      <c r="MAF1" s="16"/>
      <c r="MAG1" s="16"/>
      <c r="MAH1" s="16"/>
      <c r="MAI1" s="16"/>
      <c r="MAJ1" s="16"/>
      <c r="MAK1" s="16"/>
      <c r="MAL1" s="16"/>
      <c r="MAM1" s="16"/>
      <c r="MAN1" s="16"/>
      <c r="MAO1" s="16"/>
      <c r="MAP1" s="16"/>
      <c r="MAQ1" s="16"/>
      <c r="MAR1" s="16"/>
      <c r="MAS1" s="16"/>
      <c r="MAT1" s="16"/>
      <c r="MAU1" s="16"/>
      <c r="MAV1" s="16"/>
      <c r="MAW1" s="16"/>
      <c r="MAX1" s="16"/>
      <c r="MAY1" s="16"/>
      <c r="MAZ1" s="16"/>
      <c r="MBA1" s="16"/>
      <c r="MBB1" s="16"/>
      <c r="MBC1" s="16"/>
      <c r="MBD1" s="16"/>
      <c r="MBE1" s="16"/>
      <c r="MBF1" s="16"/>
      <c r="MBG1" s="16"/>
      <c r="MBH1" s="16"/>
      <c r="MBI1" s="16"/>
      <c r="MBJ1" s="16"/>
      <c r="MBK1" s="16"/>
      <c r="MBL1" s="16"/>
      <c r="MBM1" s="16"/>
      <c r="MBN1" s="16"/>
      <c r="MBO1" s="16"/>
      <c r="MBP1" s="16"/>
      <c r="MBQ1" s="16"/>
      <c r="MBR1" s="16"/>
      <c r="MBS1" s="16"/>
      <c r="MBT1" s="16"/>
      <c r="MBU1" s="16"/>
      <c r="MBV1" s="16"/>
      <c r="MBW1" s="16"/>
      <c r="MBX1" s="16"/>
      <c r="MBY1" s="16"/>
      <c r="MBZ1" s="16"/>
      <c r="MCA1" s="16"/>
      <c r="MCB1" s="16"/>
      <c r="MCC1" s="16"/>
      <c r="MCD1" s="16"/>
      <c r="MCE1" s="16"/>
      <c r="MCF1" s="16"/>
      <c r="MCG1" s="16"/>
      <c r="MCH1" s="16"/>
      <c r="MCI1" s="16"/>
      <c r="MCJ1" s="16"/>
      <c r="MCK1" s="16"/>
      <c r="MCL1" s="16"/>
      <c r="MCM1" s="16"/>
      <c r="MCN1" s="16"/>
      <c r="MCO1" s="16"/>
      <c r="MCP1" s="16"/>
      <c r="MCQ1" s="16"/>
      <c r="MCR1" s="16"/>
      <c r="MCS1" s="16"/>
      <c r="MCT1" s="16"/>
      <c r="MCU1" s="16"/>
      <c r="MCV1" s="16"/>
      <c r="MCW1" s="16"/>
      <c r="MCX1" s="16"/>
      <c r="MCY1" s="16"/>
      <c r="MCZ1" s="16"/>
      <c r="MDA1" s="16"/>
      <c r="MDB1" s="16"/>
      <c r="MDC1" s="16"/>
      <c r="MDD1" s="16"/>
      <c r="MDE1" s="16"/>
      <c r="MDF1" s="16"/>
      <c r="MDG1" s="16"/>
      <c r="MDH1" s="16"/>
      <c r="MDI1" s="16"/>
      <c r="MDJ1" s="16"/>
      <c r="MDK1" s="16"/>
      <c r="MDL1" s="16"/>
      <c r="MDM1" s="16"/>
      <c r="MDN1" s="16"/>
      <c r="MDO1" s="16"/>
      <c r="MDP1" s="16"/>
      <c r="MDQ1" s="16"/>
      <c r="MDR1" s="16"/>
      <c r="MDS1" s="16"/>
      <c r="MDT1" s="16"/>
      <c r="MDU1" s="16"/>
      <c r="MDV1" s="16"/>
      <c r="MDW1" s="16"/>
      <c r="MDX1" s="16"/>
      <c r="MDY1" s="16"/>
      <c r="MDZ1" s="16"/>
      <c r="MEA1" s="16"/>
      <c r="MEB1" s="16"/>
      <c r="MEC1" s="16"/>
      <c r="MED1" s="16"/>
      <c r="MEE1" s="16"/>
      <c r="MEF1" s="16"/>
      <c r="MEG1" s="16"/>
      <c r="MEH1" s="16"/>
      <c r="MEI1" s="16"/>
      <c r="MEJ1" s="16"/>
      <c r="MEK1" s="16"/>
      <c r="MEL1" s="16"/>
      <c r="MEM1" s="16"/>
      <c r="MEN1" s="16"/>
      <c r="MEO1" s="16"/>
      <c r="MEP1" s="16"/>
      <c r="MEQ1" s="16"/>
      <c r="MER1" s="16"/>
      <c r="MES1" s="16"/>
      <c r="MET1" s="16"/>
      <c r="MEU1" s="16"/>
      <c r="MEV1" s="16"/>
      <c r="MEW1" s="16"/>
      <c r="MEX1" s="16"/>
      <c r="MEY1" s="16"/>
      <c r="MEZ1" s="16"/>
      <c r="MFA1" s="16"/>
      <c r="MFB1" s="16"/>
      <c r="MFC1" s="16"/>
      <c r="MFD1" s="16"/>
      <c r="MFE1" s="16"/>
      <c r="MFF1" s="16"/>
      <c r="MFG1" s="16"/>
      <c r="MFH1" s="16"/>
      <c r="MFI1" s="16"/>
      <c r="MFJ1" s="16"/>
      <c r="MFK1" s="16"/>
      <c r="MFL1" s="16"/>
      <c r="MFM1" s="16"/>
      <c r="MFN1" s="16"/>
      <c r="MFO1" s="16"/>
      <c r="MFP1" s="16"/>
      <c r="MFQ1" s="16"/>
      <c r="MFR1" s="16"/>
      <c r="MFS1" s="16"/>
      <c r="MFT1" s="16"/>
      <c r="MFU1" s="16"/>
      <c r="MFV1" s="16"/>
      <c r="MFW1" s="16"/>
      <c r="MFX1" s="16"/>
      <c r="MFY1" s="16"/>
      <c r="MFZ1" s="16"/>
      <c r="MGA1" s="16"/>
      <c r="MGB1" s="16"/>
      <c r="MGC1" s="16"/>
      <c r="MGD1" s="16"/>
      <c r="MGE1" s="16"/>
      <c r="MGF1" s="16"/>
      <c r="MGG1" s="16"/>
      <c r="MGH1" s="16"/>
      <c r="MGI1" s="16"/>
      <c r="MGJ1" s="16"/>
      <c r="MGK1" s="16"/>
      <c r="MGL1" s="16"/>
      <c r="MGM1" s="16"/>
      <c r="MGN1" s="16"/>
      <c r="MGO1" s="16"/>
      <c r="MGP1" s="16"/>
      <c r="MGQ1" s="16"/>
      <c r="MGR1" s="16"/>
      <c r="MGS1" s="16"/>
      <c r="MGT1" s="16"/>
      <c r="MGU1" s="16"/>
      <c r="MGV1" s="16"/>
      <c r="MGW1" s="16"/>
      <c r="MGX1" s="16"/>
      <c r="MGY1" s="16"/>
      <c r="MGZ1" s="16"/>
      <c r="MHA1" s="16"/>
      <c r="MHB1" s="16"/>
      <c r="MHC1" s="16"/>
      <c r="MHD1" s="16"/>
      <c r="MHE1" s="16"/>
      <c r="MHF1" s="16"/>
      <c r="MHG1" s="16"/>
      <c r="MHH1" s="16"/>
      <c r="MHI1" s="16"/>
      <c r="MHJ1" s="16"/>
      <c r="MHK1" s="16"/>
      <c r="MHL1" s="16"/>
      <c r="MHM1" s="16"/>
      <c r="MHN1" s="16"/>
      <c r="MHO1" s="16"/>
      <c r="MHP1" s="16"/>
      <c r="MHQ1" s="16"/>
      <c r="MHR1" s="16"/>
      <c r="MHS1" s="16"/>
      <c r="MHT1" s="16"/>
      <c r="MHU1" s="16"/>
      <c r="MHV1" s="16"/>
      <c r="MHW1" s="16"/>
      <c r="MHX1" s="16"/>
      <c r="MHY1" s="16"/>
      <c r="MHZ1" s="16"/>
      <c r="MIA1" s="16"/>
      <c r="MIB1" s="16"/>
      <c r="MIC1" s="16"/>
      <c r="MID1" s="16"/>
      <c r="MIE1" s="16"/>
      <c r="MIF1" s="16"/>
      <c r="MIG1" s="16"/>
      <c r="MIH1" s="16"/>
      <c r="MII1" s="16"/>
      <c r="MIJ1" s="16"/>
      <c r="MIK1" s="16"/>
      <c r="MIL1" s="16"/>
      <c r="MIM1" s="16"/>
      <c r="MIN1" s="16"/>
      <c r="MIO1" s="16"/>
      <c r="MIP1" s="16"/>
      <c r="MIQ1" s="16"/>
      <c r="MIR1" s="16"/>
      <c r="MIS1" s="16"/>
      <c r="MIT1" s="16"/>
      <c r="MIU1" s="16"/>
      <c r="MIV1" s="16"/>
      <c r="MIW1" s="16"/>
      <c r="MIX1" s="16"/>
      <c r="MIY1" s="16"/>
      <c r="MIZ1" s="16"/>
      <c r="MJA1" s="16"/>
      <c r="MJB1" s="16"/>
      <c r="MJC1" s="16"/>
      <c r="MJD1" s="16"/>
      <c r="MJE1" s="16"/>
      <c r="MJF1" s="16"/>
      <c r="MJG1" s="16"/>
      <c r="MJH1" s="16"/>
      <c r="MJI1" s="16"/>
      <c r="MJJ1" s="16"/>
      <c r="MJK1" s="16"/>
      <c r="MJL1" s="16"/>
      <c r="MJM1" s="16"/>
      <c r="MJN1" s="16"/>
      <c r="MJO1" s="16"/>
      <c r="MJP1" s="16"/>
      <c r="MJQ1" s="16"/>
      <c r="MJR1" s="16"/>
      <c r="MJS1" s="16"/>
      <c r="MJT1" s="16"/>
      <c r="MJU1" s="16"/>
      <c r="MJV1" s="16"/>
      <c r="MJW1" s="16"/>
      <c r="MJX1" s="16"/>
      <c r="MJY1" s="16"/>
      <c r="MJZ1" s="16"/>
      <c r="MKA1" s="16"/>
      <c r="MKB1" s="16"/>
      <c r="MKC1" s="16"/>
      <c r="MKD1" s="16"/>
      <c r="MKE1" s="16"/>
      <c r="MKF1" s="16"/>
      <c r="MKG1" s="16"/>
      <c r="MKH1" s="16"/>
      <c r="MKI1" s="16"/>
      <c r="MKJ1" s="16"/>
      <c r="MKK1" s="16"/>
      <c r="MKL1" s="16"/>
      <c r="MKM1" s="16"/>
      <c r="MKN1" s="16"/>
      <c r="MKO1" s="16"/>
      <c r="MKP1" s="16"/>
      <c r="MKQ1" s="16"/>
      <c r="MKR1" s="16"/>
      <c r="MKS1" s="16"/>
      <c r="MKT1" s="16"/>
      <c r="MKU1" s="16"/>
      <c r="MKV1" s="16"/>
      <c r="MKW1" s="16"/>
      <c r="MKX1" s="16"/>
      <c r="MKY1" s="16"/>
      <c r="MKZ1" s="16"/>
      <c r="MLA1" s="16"/>
      <c r="MLB1" s="16"/>
      <c r="MLC1" s="16"/>
      <c r="MLD1" s="16"/>
      <c r="MLE1" s="16"/>
      <c r="MLF1" s="16"/>
      <c r="MLG1" s="16"/>
      <c r="MLH1" s="16"/>
      <c r="MLI1" s="16"/>
      <c r="MLJ1" s="16"/>
      <c r="MLK1" s="16"/>
      <c r="MLL1" s="16"/>
      <c r="MLM1" s="16"/>
      <c r="MLN1" s="16"/>
      <c r="MLO1" s="16"/>
      <c r="MLP1" s="16"/>
      <c r="MLQ1" s="16"/>
      <c r="MLR1" s="16"/>
      <c r="MLS1" s="16"/>
      <c r="MLT1" s="16"/>
      <c r="MLU1" s="16"/>
      <c r="MLV1" s="16"/>
      <c r="MLW1" s="16"/>
      <c r="MLX1" s="16"/>
      <c r="MLY1" s="16"/>
      <c r="MLZ1" s="16"/>
      <c r="MMA1" s="16"/>
      <c r="MMB1" s="16"/>
      <c r="MMC1" s="16"/>
      <c r="MMD1" s="16"/>
      <c r="MME1" s="16"/>
      <c r="MMF1" s="16"/>
      <c r="MMG1" s="16"/>
      <c r="MMH1" s="16"/>
      <c r="MMI1" s="16"/>
      <c r="MMJ1" s="16"/>
      <c r="MMK1" s="16"/>
      <c r="MML1" s="16"/>
      <c r="MMM1" s="16"/>
      <c r="MMN1" s="16"/>
      <c r="MMO1" s="16"/>
      <c r="MMP1" s="16"/>
      <c r="MMQ1" s="16"/>
      <c r="MMR1" s="16"/>
      <c r="MMS1" s="16"/>
      <c r="MMT1" s="16"/>
      <c r="MMU1" s="16"/>
      <c r="MMV1" s="16"/>
      <c r="MMW1" s="16"/>
      <c r="MMX1" s="16"/>
      <c r="MMY1" s="16"/>
      <c r="MMZ1" s="16"/>
      <c r="MNA1" s="16"/>
      <c r="MNB1" s="16"/>
      <c r="MNC1" s="16"/>
      <c r="MND1" s="16"/>
      <c r="MNE1" s="16"/>
      <c r="MNF1" s="16"/>
      <c r="MNG1" s="16"/>
      <c r="MNH1" s="16"/>
      <c r="MNI1" s="16"/>
      <c r="MNJ1" s="16"/>
      <c r="MNK1" s="16"/>
      <c r="MNL1" s="16"/>
      <c r="MNM1" s="16"/>
      <c r="MNN1" s="16"/>
      <c r="MNO1" s="16"/>
      <c r="MNP1" s="16"/>
      <c r="MNQ1" s="16"/>
      <c r="MNR1" s="16"/>
      <c r="MNS1" s="16"/>
      <c r="MNT1" s="16"/>
      <c r="MNU1" s="16"/>
      <c r="MNV1" s="16"/>
      <c r="MNW1" s="16"/>
      <c r="MNX1" s="16"/>
      <c r="MNY1" s="16"/>
      <c r="MNZ1" s="16"/>
      <c r="MOA1" s="16"/>
      <c r="MOB1" s="16"/>
      <c r="MOC1" s="16"/>
      <c r="MOD1" s="16"/>
      <c r="MOE1" s="16"/>
      <c r="MOF1" s="16"/>
      <c r="MOG1" s="16"/>
      <c r="MOH1" s="16"/>
      <c r="MOI1" s="16"/>
      <c r="MOJ1" s="16"/>
      <c r="MOK1" s="16"/>
      <c r="MOL1" s="16"/>
      <c r="MOM1" s="16"/>
      <c r="MON1" s="16"/>
      <c r="MOO1" s="16"/>
      <c r="MOP1" s="16"/>
      <c r="MOQ1" s="16"/>
      <c r="MOR1" s="16"/>
      <c r="MOS1" s="16"/>
      <c r="MOT1" s="16"/>
      <c r="MOU1" s="16"/>
      <c r="MOV1" s="16"/>
      <c r="MOW1" s="16"/>
      <c r="MOX1" s="16"/>
      <c r="MOY1" s="16"/>
      <c r="MOZ1" s="16"/>
      <c r="MPA1" s="16"/>
      <c r="MPB1" s="16"/>
      <c r="MPC1" s="16"/>
      <c r="MPD1" s="16"/>
      <c r="MPE1" s="16"/>
      <c r="MPF1" s="16"/>
      <c r="MPG1" s="16"/>
      <c r="MPH1" s="16"/>
      <c r="MPI1" s="16"/>
      <c r="MPJ1" s="16"/>
      <c r="MPK1" s="16"/>
      <c r="MPL1" s="16"/>
      <c r="MPM1" s="16"/>
      <c r="MPN1" s="16"/>
      <c r="MPO1" s="16"/>
      <c r="MPP1" s="16"/>
      <c r="MPQ1" s="16"/>
      <c r="MPR1" s="16"/>
      <c r="MPS1" s="16"/>
      <c r="MPT1" s="16"/>
      <c r="MPU1" s="16"/>
      <c r="MPV1" s="16"/>
      <c r="MPW1" s="16"/>
      <c r="MPX1" s="16"/>
      <c r="MPY1" s="16"/>
      <c r="MPZ1" s="16"/>
      <c r="MQA1" s="16"/>
      <c r="MQB1" s="16"/>
      <c r="MQC1" s="16"/>
      <c r="MQD1" s="16"/>
      <c r="MQE1" s="16"/>
      <c r="MQF1" s="16"/>
      <c r="MQG1" s="16"/>
      <c r="MQH1" s="16"/>
      <c r="MQI1" s="16"/>
      <c r="MQJ1" s="16"/>
      <c r="MQK1" s="16"/>
      <c r="MQL1" s="16"/>
      <c r="MQM1" s="16"/>
      <c r="MQN1" s="16"/>
      <c r="MQO1" s="16"/>
      <c r="MQP1" s="16"/>
      <c r="MQQ1" s="16"/>
      <c r="MQR1" s="16"/>
      <c r="MQS1" s="16"/>
      <c r="MQT1" s="16"/>
      <c r="MQU1" s="16"/>
      <c r="MQV1" s="16"/>
      <c r="MQW1" s="16"/>
      <c r="MQX1" s="16"/>
      <c r="MQY1" s="16"/>
      <c r="MQZ1" s="16"/>
      <c r="MRA1" s="16"/>
      <c r="MRB1" s="16"/>
      <c r="MRC1" s="16"/>
      <c r="MRD1" s="16"/>
      <c r="MRE1" s="16"/>
      <c r="MRF1" s="16"/>
      <c r="MRG1" s="16"/>
      <c r="MRH1" s="16"/>
      <c r="MRI1" s="16"/>
      <c r="MRJ1" s="16"/>
      <c r="MRK1" s="16"/>
      <c r="MRL1" s="16"/>
      <c r="MRM1" s="16"/>
      <c r="MRN1" s="16"/>
      <c r="MRO1" s="16"/>
      <c r="MRP1" s="16"/>
      <c r="MRQ1" s="16"/>
      <c r="MRR1" s="16"/>
      <c r="MRS1" s="16"/>
      <c r="MRT1" s="16"/>
      <c r="MRU1" s="16"/>
      <c r="MRV1" s="16"/>
      <c r="MRW1" s="16"/>
      <c r="MRX1" s="16"/>
      <c r="MRY1" s="16"/>
      <c r="MRZ1" s="16"/>
      <c r="MSA1" s="16"/>
      <c r="MSB1" s="16"/>
      <c r="MSC1" s="16"/>
      <c r="MSD1" s="16"/>
      <c r="MSE1" s="16"/>
      <c r="MSF1" s="16"/>
      <c r="MSG1" s="16"/>
      <c r="MSH1" s="16"/>
      <c r="MSI1" s="16"/>
      <c r="MSJ1" s="16"/>
      <c r="MSK1" s="16"/>
      <c r="MSL1" s="16"/>
      <c r="MSM1" s="16"/>
      <c r="MSN1" s="16"/>
      <c r="MSO1" s="16"/>
      <c r="MSP1" s="16"/>
      <c r="MSQ1" s="16"/>
      <c r="MSR1" s="16"/>
      <c r="MSS1" s="16"/>
      <c r="MST1" s="16"/>
      <c r="MSU1" s="16"/>
      <c r="MSV1" s="16"/>
      <c r="MSW1" s="16"/>
      <c r="MSX1" s="16"/>
      <c r="MSY1" s="16"/>
      <c r="MSZ1" s="16"/>
      <c r="MTA1" s="16"/>
      <c r="MTB1" s="16"/>
      <c r="MTC1" s="16"/>
      <c r="MTD1" s="16"/>
      <c r="MTE1" s="16"/>
      <c r="MTF1" s="16"/>
      <c r="MTG1" s="16"/>
      <c r="MTH1" s="16"/>
      <c r="MTI1" s="16"/>
      <c r="MTJ1" s="16"/>
      <c r="MTK1" s="16"/>
      <c r="MTL1" s="16"/>
      <c r="MTM1" s="16"/>
      <c r="MTN1" s="16"/>
      <c r="MTO1" s="16"/>
      <c r="MTP1" s="16"/>
      <c r="MTQ1" s="16"/>
      <c r="MTR1" s="16"/>
      <c r="MTS1" s="16"/>
      <c r="MTT1" s="16"/>
      <c r="MTU1" s="16"/>
      <c r="MTV1" s="16"/>
      <c r="MTW1" s="16"/>
      <c r="MTX1" s="16"/>
      <c r="MTY1" s="16"/>
      <c r="MTZ1" s="16"/>
      <c r="MUA1" s="16"/>
      <c r="MUB1" s="16"/>
      <c r="MUC1" s="16"/>
      <c r="MUD1" s="16"/>
      <c r="MUE1" s="16"/>
      <c r="MUF1" s="16"/>
      <c r="MUG1" s="16"/>
      <c r="MUH1" s="16"/>
      <c r="MUI1" s="16"/>
      <c r="MUJ1" s="16"/>
      <c r="MUK1" s="16"/>
      <c r="MUL1" s="16"/>
      <c r="MUM1" s="16"/>
      <c r="MUN1" s="16"/>
      <c r="MUO1" s="16"/>
      <c r="MUP1" s="16"/>
      <c r="MUQ1" s="16"/>
      <c r="MUR1" s="16"/>
      <c r="MUS1" s="16"/>
      <c r="MUT1" s="16"/>
      <c r="MUU1" s="16"/>
      <c r="MUV1" s="16"/>
      <c r="MUW1" s="16"/>
      <c r="MUX1" s="16"/>
      <c r="MUY1" s="16"/>
      <c r="MUZ1" s="16"/>
      <c r="MVA1" s="16"/>
      <c r="MVB1" s="16"/>
      <c r="MVC1" s="16"/>
      <c r="MVD1" s="16"/>
      <c r="MVE1" s="16"/>
      <c r="MVF1" s="16"/>
      <c r="MVG1" s="16"/>
      <c r="MVH1" s="16"/>
      <c r="MVI1" s="16"/>
      <c r="MVJ1" s="16"/>
      <c r="MVK1" s="16"/>
      <c r="MVL1" s="16"/>
      <c r="MVM1" s="16"/>
      <c r="MVN1" s="16"/>
      <c r="MVO1" s="16"/>
      <c r="MVP1" s="16"/>
      <c r="MVQ1" s="16"/>
      <c r="MVR1" s="16"/>
      <c r="MVS1" s="16"/>
      <c r="MVT1" s="16"/>
      <c r="MVU1" s="16"/>
      <c r="MVV1" s="16"/>
      <c r="MVW1" s="16"/>
      <c r="MVX1" s="16"/>
      <c r="MVY1" s="16"/>
      <c r="MVZ1" s="16"/>
      <c r="MWA1" s="16"/>
      <c r="MWB1" s="16"/>
      <c r="MWC1" s="16"/>
      <c r="MWD1" s="16"/>
      <c r="MWE1" s="16"/>
      <c r="MWF1" s="16"/>
      <c r="MWG1" s="16"/>
      <c r="MWH1" s="16"/>
      <c r="MWI1" s="16"/>
      <c r="MWJ1" s="16"/>
      <c r="MWK1" s="16"/>
      <c r="MWL1" s="16"/>
      <c r="MWM1" s="16"/>
      <c r="MWN1" s="16"/>
      <c r="MWO1" s="16"/>
      <c r="MWP1" s="16"/>
      <c r="MWQ1" s="16"/>
      <c r="MWR1" s="16"/>
      <c r="MWS1" s="16"/>
      <c r="MWT1" s="16"/>
      <c r="MWU1" s="16"/>
      <c r="MWV1" s="16"/>
      <c r="MWW1" s="16"/>
      <c r="MWX1" s="16"/>
      <c r="MWY1" s="16"/>
      <c r="MWZ1" s="16"/>
      <c r="MXA1" s="16"/>
      <c r="MXB1" s="16"/>
      <c r="MXC1" s="16"/>
      <c r="MXD1" s="16"/>
      <c r="MXE1" s="16"/>
      <c r="MXF1" s="16"/>
      <c r="MXG1" s="16"/>
      <c r="MXH1" s="16"/>
      <c r="MXI1" s="16"/>
      <c r="MXJ1" s="16"/>
      <c r="MXK1" s="16"/>
      <c r="MXL1" s="16"/>
      <c r="MXM1" s="16"/>
      <c r="MXN1" s="16"/>
      <c r="MXO1" s="16"/>
      <c r="MXP1" s="16"/>
      <c r="MXQ1" s="16"/>
      <c r="MXR1" s="16"/>
      <c r="MXS1" s="16"/>
      <c r="MXT1" s="16"/>
      <c r="MXU1" s="16"/>
      <c r="MXV1" s="16"/>
      <c r="MXW1" s="16"/>
      <c r="MXX1" s="16"/>
      <c r="MXY1" s="16"/>
      <c r="MXZ1" s="16"/>
      <c r="MYA1" s="16"/>
      <c r="MYB1" s="16"/>
      <c r="MYC1" s="16"/>
      <c r="MYD1" s="16"/>
      <c r="MYE1" s="16"/>
      <c r="MYF1" s="16"/>
      <c r="MYG1" s="16"/>
      <c r="MYH1" s="16"/>
      <c r="MYI1" s="16"/>
      <c r="MYJ1" s="16"/>
      <c r="MYK1" s="16"/>
      <c r="MYL1" s="16"/>
      <c r="MYM1" s="16"/>
      <c r="MYN1" s="16"/>
      <c r="MYO1" s="16"/>
      <c r="MYP1" s="16"/>
      <c r="MYQ1" s="16"/>
      <c r="MYR1" s="16"/>
      <c r="MYS1" s="16"/>
      <c r="MYT1" s="16"/>
      <c r="MYU1" s="16"/>
      <c r="MYV1" s="16"/>
      <c r="MYW1" s="16"/>
      <c r="MYX1" s="16"/>
      <c r="MYY1" s="16"/>
      <c r="MYZ1" s="16"/>
      <c r="MZA1" s="16"/>
      <c r="MZB1" s="16"/>
      <c r="MZC1" s="16"/>
      <c r="MZD1" s="16"/>
      <c r="MZE1" s="16"/>
      <c r="MZF1" s="16"/>
      <c r="MZG1" s="16"/>
      <c r="MZH1" s="16"/>
      <c r="MZI1" s="16"/>
      <c r="MZJ1" s="16"/>
      <c r="MZK1" s="16"/>
      <c r="MZL1" s="16"/>
      <c r="MZM1" s="16"/>
      <c r="MZN1" s="16"/>
      <c r="MZO1" s="16"/>
      <c r="MZP1" s="16"/>
      <c r="MZQ1" s="16"/>
      <c r="MZR1" s="16"/>
      <c r="MZS1" s="16"/>
      <c r="MZT1" s="16"/>
      <c r="MZU1" s="16"/>
      <c r="MZV1" s="16"/>
      <c r="MZW1" s="16"/>
      <c r="MZX1" s="16"/>
      <c r="MZY1" s="16"/>
      <c r="MZZ1" s="16"/>
      <c r="NAA1" s="16"/>
      <c r="NAB1" s="16"/>
      <c r="NAC1" s="16"/>
      <c r="NAD1" s="16"/>
      <c r="NAE1" s="16"/>
      <c r="NAF1" s="16"/>
      <c r="NAG1" s="16"/>
      <c r="NAH1" s="16"/>
      <c r="NAI1" s="16"/>
      <c r="NAJ1" s="16"/>
      <c r="NAK1" s="16"/>
      <c r="NAL1" s="16"/>
      <c r="NAM1" s="16"/>
      <c r="NAN1" s="16"/>
      <c r="NAO1" s="16"/>
      <c r="NAP1" s="16"/>
      <c r="NAQ1" s="16"/>
      <c r="NAR1" s="16"/>
      <c r="NAS1" s="16"/>
      <c r="NAT1" s="16"/>
      <c r="NAU1" s="16"/>
      <c r="NAV1" s="16"/>
      <c r="NAW1" s="16"/>
      <c r="NAX1" s="16"/>
      <c r="NAY1" s="16"/>
      <c r="NAZ1" s="16"/>
      <c r="NBA1" s="16"/>
      <c r="NBB1" s="16"/>
      <c r="NBC1" s="16"/>
      <c r="NBD1" s="16"/>
      <c r="NBE1" s="16"/>
      <c r="NBF1" s="16"/>
      <c r="NBG1" s="16"/>
      <c r="NBH1" s="16"/>
      <c r="NBI1" s="16"/>
      <c r="NBJ1" s="16"/>
      <c r="NBK1" s="16"/>
      <c r="NBL1" s="16"/>
      <c r="NBM1" s="16"/>
      <c r="NBN1" s="16"/>
      <c r="NBO1" s="16"/>
      <c r="NBP1" s="16"/>
      <c r="NBQ1" s="16"/>
      <c r="NBR1" s="16"/>
      <c r="NBS1" s="16"/>
      <c r="NBT1" s="16"/>
      <c r="NBU1" s="16"/>
      <c r="NBV1" s="16"/>
      <c r="NBW1" s="16"/>
      <c r="NBX1" s="16"/>
      <c r="NBY1" s="16"/>
      <c r="NBZ1" s="16"/>
      <c r="NCA1" s="16"/>
      <c r="NCB1" s="16"/>
      <c r="NCC1" s="16"/>
      <c r="NCD1" s="16"/>
      <c r="NCE1" s="16"/>
      <c r="NCF1" s="16"/>
      <c r="NCG1" s="16"/>
      <c r="NCH1" s="16"/>
      <c r="NCI1" s="16"/>
      <c r="NCJ1" s="16"/>
      <c r="NCK1" s="16"/>
      <c r="NCL1" s="16"/>
      <c r="NCM1" s="16"/>
      <c r="NCN1" s="16"/>
      <c r="NCO1" s="16"/>
      <c r="NCP1" s="16"/>
      <c r="NCQ1" s="16"/>
      <c r="NCR1" s="16"/>
      <c r="NCS1" s="16"/>
      <c r="NCT1" s="16"/>
      <c r="NCU1" s="16"/>
      <c r="NCV1" s="16"/>
      <c r="NCW1" s="16"/>
      <c r="NCX1" s="16"/>
      <c r="NCY1" s="16"/>
      <c r="NCZ1" s="16"/>
      <c r="NDA1" s="16"/>
      <c r="NDB1" s="16"/>
      <c r="NDC1" s="16"/>
      <c r="NDD1" s="16"/>
      <c r="NDE1" s="16"/>
      <c r="NDF1" s="16"/>
      <c r="NDG1" s="16"/>
      <c r="NDH1" s="16"/>
      <c r="NDI1" s="16"/>
      <c r="NDJ1" s="16"/>
      <c r="NDK1" s="16"/>
      <c r="NDL1" s="16"/>
      <c r="NDM1" s="16"/>
      <c r="NDN1" s="16"/>
      <c r="NDO1" s="16"/>
      <c r="NDP1" s="16"/>
      <c r="NDQ1" s="16"/>
      <c r="NDR1" s="16"/>
      <c r="NDS1" s="16"/>
      <c r="NDT1" s="16"/>
      <c r="NDU1" s="16"/>
      <c r="NDV1" s="16"/>
      <c r="NDW1" s="16"/>
      <c r="NDX1" s="16"/>
      <c r="NDY1" s="16"/>
      <c r="NDZ1" s="16"/>
      <c r="NEA1" s="16"/>
      <c r="NEB1" s="16"/>
      <c r="NEC1" s="16"/>
      <c r="NED1" s="16"/>
      <c r="NEE1" s="16"/>
      <c r="NEF1" s="16"/>
      <c r="NEG1" s="16"/>
      <c r="NEH1" s="16"/>
      <c r="NEI1" s="16"/>
      <c r="NEJ1" s="16"/>
      <c r="NEK1" s="16"/>
      <c r="NEL1" s="16"/>
      <c r="NEM1" s="16"/>
      <c r="NEN1" s="16"/>
      <c r="NEO1" s="16"/>
      <c r="NEP1" s="16"/>
      <c r="NEQ1" s="16"/>
      <c r="NER1" s="16"/>
      <c r="NES1" s="16"/>
      <c r="NET1" s="16"/>
      <c r="NEU1" s="16"/>
      <c r="NEV1" s="16"/>
      <c r="NEW1" s="16"/>
      <c r="NEX1" s="16"/>
      <c r="NEY1" s="16"/>
      <c r="NEZ1" s="16"/>
      <c r="NFA1" s="16"/>
      <c r="NFB1" s="16"/>
      <c r="NFC1" s="16"/>
      <c r="NFD1" s="16"/>
      <c r="NFE1" s="16"/>
      <c r="NFF1" s="16"/>
      <c r="NFG1" s="16"/>
      <c r="NFH1" s="16"/>
      <c r="NFI1" s="16"/>
      <c r="NFJ1" s="16"/>
      <c r="NFK1" s="16"/>
      <c r="NFL1" s="16"/>
      <c r="NFM1" s="16"/>
      <c r="NFN1" s="16"/>
      <c r="NFO1" s="16"/>
      <c r="NFP1" s="16"/>
      <c r="NFQ1" s="16"/>
      <c r="NFR1" s="16"/>
      <c r="NFS1" s="16"/>
      <c r="NFT1" s="16"/>
      <c r="NFU1" s="16"/>
      <c r="NFV1" s="16"/>
      <c r="NFW1" s="16"/>
      <c r="NFX1" s="16"/>
      <c r="NFY1" s="16"/>
      <c r="NFZ1" s="16"/>
      <c r="NGA1" s="16"/>
      <c r="NGB1" s="16"/>
      <c r="NGC1" s="16"/>
      <c r="NGD1" s="16"/>
      <c r="NGE1" s="16"/>
      <c r="NGF1" s="16"/>
      <c r="NGG1" s="16"/>
      <c r="NGH1" s="16"/>
      <c r="NGI1" s="16"/>
      <c r="NGJ1" s="16"/>
      <c r="NGK1" s="16"/>
      <c r="NGL1" s="16"/>
      <c r="NGM1" s="16"/>
      <c r="NGN1" s="16"/>
      <c r="NGO1" s="16"/>
      <c r="NGP1" s="16"/>
      <c r="NGQ1" s="16"/>
      <c r="NGR1" s="16"/>
      <c r="NGS1" s="16"/>
      <c r="NGT1" s="16"/>
      <c r="NGU1" s="16"/>
      <c r="NGV1" s="16"/>
      <c r="NGW1" s="16"/>
      <c r="NGX1" s="16"/>
      <c r="NGY1" s="16"/>
      <c r="NGZ1" s="16"/>
      <c r="NHA1" s="16"/>
      <c r="NHB1" s="16"/>
      <c r="NHC1" s="16"/>
      <c r="NHD1" s="16"/>
      <c r="NHE1" s="16"/>
      <c r="NHF1" s="16"/>
      <c r="NHG1" s="16"/>
      <c r="NHH1" s="16"/>
      <c r="NHI1" s="16"/>
      <c r="NHJ1" s="16"/>
      <c r="NHK1" s="16"/>
      <c r="NHL1" s="16"/>
      <c r="NHM1" s="16"/>
      <c r="NHN1" s="16"/>
      <c r="NHO1" s="16"/>
      <c r="NHP1" s="16"/>
      <c r="NHQ1" s="16"/>
      <c r="NHR1" s="16"/>
      <c r="NHS1" s="16"/>
      <c r="NHT1" s="16"/>
      <c r="NHU1" s="16"/>
      <c r="NHV1" s="16"/>
      <c r="NHW1" s="16"/>
      <c r="NHX1" s="16"/>
      <c r="NHY1" s="16"/>
      <c r="NHZ1" s="16"/>
      <c r="NIA1" s="16"/>
      <c r="NIB1" s="16"/>
      <c r="NIC1" s="16"/>
      <c r="NID1" s="16"/>
      <c r="NIE1" s="16"/>
      <c r="NIF1" s="16"/>
      <c r="NIG1" s="16"/>
      <c r="NIH1" s="16"/>
      <c r="NII1" s="16"/>
      <c r="NIJ1" s="16"/>
      <c r="NIK1" s="16"/>
      <c r="NIL1" s="16"/>
      <c r="NIM1" s="16"/>
      <c r="NIN1" s="16"/>
      <c r="NIO1" s="16"/>
      <c r="NIP1" s="16"/>
      <c r="NIQ1" s="16"/>
      <c r="NIR1" s="16"/>
      <c r="NIS1" s="16"/>
      <c r="NIT1" s="16"/>
      <c r="NIU1" s="16"/>
      <c r="NIV1" s="16"/>
      <c r="NIW1" s="16"/>
      <c r="NIX1" s="16"/>
      <c r="NIY1" s="16"/>
      <c r="NIZ1" s="16"/>
      <c r="NJA1" s="16"/>
      <c r="NJB1" s="16"/>
      <c r="NJC1" s="16"/>
      <c r="NJD1" s="16"/>
      <c r="NJE1" s="16"/>
      <c r="NJF1" s="16"/>
      <c r="NJG1" s="16"/>
      <c r="NJH1" s="16"/>
      <c r="NJI1" s="16"/>
      <c r="NJJ1" s="16"/>
      <c r="NJK1" s="16"/>
      <c r="NJL1" s="16"/>
      <c r="NJM1" s="16"/>
      <c r="NJN1" s="16"/>
      <c r="NJO1" s="16"/>
      <c r="NJP1" s="16"/>
      <c r="NJQ1" s="16"/>
      <c r="NJR1" s="16"/>
      <c r="NJS1" s="16"/>
      <c r="NJT1" s="16"/>
      <c r="NJU1" s="16"/>
      <c r="NJV1" s="16"/>
      <c r="NJW1" s="16"/>
      <c r="NJX1" s="16"/>
      <c r="NJY1" s="16"/>
      <c r="NJZ1" s="16"/>
      <c r="NKA1" s="16"/>
      <c r="NKB1" s="16"/>
      <c r="NKC1" s="16"/>
      <c r="NKD1" s="16"/>
      <c r="NKE1" s="16"/>
      <c r="NKF1" s="16"/>
      <c r="NKG1" s="16"/>
      <c r="NKH1" s="16"/>
      <c r="NKI1" s="16"/>
      <c r="NKJ1" s="16"/>
      <c r="NKK1" s="16"/>
      <c r="NKL1" s="16"/>
      <c r="NKM1" s="16"/>
      <c r="NKN1" s="16"/>
      <c r="NKO1" s="16"/>
      <c r="NKP1" s="16"/>
      <c r="NKQ1" s="16"/>
      <c r="NKR1" s="16"/>
      <c r="NKS1" s="16"/>
      <c r="NKT1" s="16"/>
      <c r="NKU1" s="16"/>
      <c r="NKV1" s="16"/>
      <c r="NKW1" s="16"/>
      <c r="NKX1" s="16"/>
      <c r="NKY1" s="16"/>
      <c r="NKZ1" s="16"/>
      <c r="NLA1" s="16"/>
      <c r="NLB1" s="16"/>
      <c r="NLC1" s="16"/>
      <c r="NLD1" s="16"/>
      <c r="NLE1" s="16"/>
      <c r="NLF1" s="16"/>
      <c r="NLG1" s="16"/>
      <c r="NLH1" s="16"/>
      <c r="NLI1" s="16"/>
      <c r="NLJ1" s="16"/>
      <c r="NLK1" s="16"/>
      <c r="NLL1" s="16"/>
      <c r="NLM1" s="16"/>
      <c r="NLN1" s="16"/>
      <c r="NLO1" s="16"/>
      <c r="NLP1" s="16"/>
      <c r="NLQ1" s="16"/>
      <c r="NLR1" s="16"/>
      <c r="NLS1" s="16"/>
      <c r="NLT1" s="16"/>
      <c r="NLU1" s="16"/>
      <c r="NLV1" s="16"/>
      <c r="NLW1" s="16"/>
      <c r="NLX1" s="16"/>
      <c r="NLY1" s="16"/>
      <c r="NLZ1" s="16"/>
      <c r="NMA1" s="16"/>
      <c r="NMB1" s="16"/>
      <c r="NMC1" s="16"/>
      <c r="NMD1" s="16"/>
      <c r="NME1" s="16"/>
      <c r="NMF1" s="16"/>
      <c r="NMG1" s="16"/>
      <c r="NMH1" s="16"/>
      <c r="NMI1" s="16"/>
      <c r="NMJ1" s="16"/>
      <c r="NMK1" s="16"/>
      <c r="NML1" s="16"/>
      <c r="NMM1" s="16"/>
      <c r="NMN1" s="16"/>
      <c r="NMO1" s="16"/>
      <c r="NMP1" s="16"/>
      <c r="NMQ1" s="16"/>
      <c r="NMR1" s="16"/>
      <c r="NMS1" s="16"/>
      <c r="NMT1" s="16"/>
      <c r="NMU1" s="16"/>
      <c r="NMV1" s="16"/>
      <c r="NMW1" s="16"/>
      <c r="NMX1" s="16"/>
      <c r="NMY1" s="16"/>
      <c r="NMZ1" s="16"/>
      <c r="NNA1" s="16"/>
      <c r="NNB1" s="16"/>
      <c r="NNC1" s="16"/>
      <c r="NND1" s="16"/>
      <c r="NNE1" s="16"/>
      <c r="NNF1" s="16"/>
      <c r="NNG1" s="16"/>
      <c r="NNH1" s="16"/>
      <c r="NNI1" s="16"/>
      <c r="NNJ1" s="16"/>
      <c r="NNK1" s="16"/>
      <c r="NNL1" s="16"/>
      <c r="NNM1" s="16"/>
      <c r="NNN1" s="16"/>
      <c r="NNO1" s="16"/>
      <c r="NNP1" s="16"/>
      <c r="NNQ1" s="16"/>
      <c r="NNR1" s="16"/>
      <c r="NNS1" s="16"/>
      <c r="NNT1" s="16"/>
      <c r="NNU1" s="16"/>
      <c r="NNV1" s="16"/>
      <c r="NNW1" s="16"/>
      <c r="NNX1" s="16"/>
      <c r="NNY1" s="16"/>
      <c r="NNZ1" s="16"/>
      <c r="NOA1" s="16"/>
      <c r="NOB1" s="16"/>
      <c r="NOC1" s="16"/>
      <c r="NOD1" s="16"/>
      <c r="NOE1" s="16"/>
      <c r="NOF1" s="16"/>
      <c r="NOG1" s="16"/>
      <c r="NOH1" s="16"/>
      <c r="NOI1" s="16"/>
      <c r="NOJ1" s="16"/>
      <c r="NOK1" s="16"/>
      <c r="NOL1" s="16"/>
      <c r="NOM1" s="16"/>
      <c r="NON1" s="16"/>
      <c r="NOO1" s="16"/>
      <c r="NOP1" s="16"/>
      <c r="NOQ1" s="16"/>
      <c r="NOR1" s="16"/>
      <c r="NOS1" s="16"/>
      <c r="NOT1" s="16"/>
      <c r="NOU1" s="16"/>
      <c r="NOV1" s="16"/>
      <c r="NOW1" s="16"/>
      <c r="NOX1" s="16"/>
      <c r="NOY1" s="16"/>
      <c r="NOZ1" s="16"/>
      <c r="NPA1" s="16"/>
      <c r="NPB1" s="16"/>
      <c r="NPC1" s="16"/>
      <c r="NPD1" s="16"/>
      <c r="NPE1" s="16"/>
      <c r="NPF1" s="16"/>
      <c r="NPG1" s="16"/>
      <c r="NPH1" s="16"/>
      <c r="NPI1" s="16"/>
      <c r="NPJ1" s="16"/>
      <c r="NPK1" s="16"/>
      <c r="NPL1" s="16"/>
      <c r="NPM1" s="16"/>
      <c r="NPN1" s="16"/>
      <c r="NPO1" s="16"/>
      <c r="NPP1" s="16"/>
      <c r="NPQ1" s="16"/>
      <c r="NPR1" s="16"/>
      <c r="NPS1" s="16"/>
      <c r="NPT1" s="16"/>
      <c r="NPU1" s="16"/>
      <c r="NPV1" s="16"/>
      <c r="NPW1" s="16"/>
      <c r="NPX1" s="16"/>
      <c r="NPY1" s="16"/>
      <c r="NPZ1" s="16"/>
      <c r="NQA1" s="16"/>
      <c r="NQB1" s="16"/>
      <c r="NQC1" s="16"/>
      <c r="NQD1" s="16"/>
      <c r="NQE1" s="16"/>
      <c r="NQF1" s="16"/>
      <c r="NQG1" s="16"/>
      <c r="NQH1" s="16"/>
      <c r="NQI1" s="16"/>
      <c r="NQJ1" s="16"/>
      <c r="NQK1" s="16"/>
      <c r="NQL1" s="16"/>
      <c r="NQM1" s="16"/>
      <c r="NQN1" s="16"/>
      <c r="NQO1" s="16"/>
      <c r="NQP1" s="16"/>
      <c r="NQQ1" s="16"/>
      <c r="NQR1" s="16"/>
      <c r="NQS1" s="16"/>
      <c r="NQT1" s="16"/>
      <c r="NQU1" s="16"/>
      <c r="NQV1" s="16"/>
      <c r="NQW1" s="16"/>
      <c r="NQX1" s="16"/>
      <c r="NQY1" s="16"/>
      <c r="NQZ1" s="16"/>
      <c r="NRA1" s="16"/>
      <c r="NRB1" s="16"/>
      <c r="NRC1" s="16"/>
      <c r="NRD1" s="16"/>
      <c r="NRE1" s="16"/>
      <c r="NRF1" s="16"/>
      <c r="NRG1" s="16"/>
      <c r="NRH1" s="16"/>
      <c r="NRI1" s="16"/>
      <c r="NRJ1" s="16"/>
      <c r="NRK1" s="16"/>
      <c r="NRL1" s="16"/>
      <c r="NRM1" s="16"/>
      <c r="NRN1" s="16"/>
      <c r="NRO1" s="16"/>
      <c r="NRP1" s="16"/>
      <c r="NRQ1" s="16"/>
      <c r="NRR1" s="16"/>
      <c r="NRS1" s="16"/>
      <c r="NRT1" s="16"/>
      <c r="NRU1" s="16"/>
      <c r="NRV1" s="16"/>
      <c r="NRW1" s="16"/>
      <c r="NRX1" s="16"/>
      <c r="NRY1" s="16"/>
      <c r="NRZ1" s="16"/>
      <c r="NSA1" s="16"/>
      <c r="NSB1" s="16"/>
      <c r="NSC1" s="16"/>
      <c r="NSD1" s="16"/>
      <c r="NSE1" s="16"/>
      <c r="NSF1" s="16"/>
      <c r="NSG1" s="16"/>
      <c r="NSH1" s="16"/>
      <c r="NSI1" s="16"/>
      <c r="NSJ1" s="16"/>
      <c r="NSK1" s="16"/>
      <c r="NSL1" s="16"/>
      <c r="NSM1" s="16"/>
      <c r="NSN1" s="16"/>
      <c r="NSO1" s="16"/>
      <c r="NSP1" s="16"/>
      <c r="NSQ1" s="16"/>
      <c r="NSR1" s="16"/>
      <c r="NSS1" s="16"/>
      <c r="NST1" s="16"/>
      <c r="NSU1" s="16"/>
      <c r="NSV1" s="16"/>
      <c r="NSW1" s="16"/>
      <c r="NSX1" s="16"/>
      <c r="NSY1" s="16"/>
      <c r="NSZ1" s="16"/>
      <c r="NTA1" s="16"/>
      <c r="NTB1" s="16"/>
      <c r="NTC1" s="16"/>
      <c r="NTD1" s="16"/>
      <c r="NTE1" s="16"/>
      <c r="NTF1" s="16"/>
      <c r="NTG1" s="16"/>
      <c r="NTH1" s="16"/>
      <c r="NTI1" s="16"/>
      <c r="NTJ1" s="16"/>
      <c r="NTK1" s="16"/>
      <c r="NTL1" s="16"/>
      <c r="NTM1" s="16"/>
      <c r="NTN1" s="16"/>
      <c r="NTO1" s="16"/>
      <c r="NTP1" s="16"/>
      <c r="NTQ1" s="16"/>
      <c r="NTR1" s="16"/>
      <c r="NTS1" s="16"/>
      <c r="NTT1" s="16"/>
      <c r="NTU1" s="16"/>
      <c r="NTV1" s="16"/>
      <c r="NTW1" s="16"/>
      <c r="NTX1" s="16"/>
      <c r="NTY1" s="16"/>
      <c r="NTZ1" s="16"/>
      <c r="NUA1" s="16"/>
      <c r="NUB1" s="16"/>
      <c r="NUC1" s="16"/>
      <c r="NUD1" s="16"/>
      <c r="NUE1" s="16"/>
      <c r="NUF1" s="16"/>
      <c r="NUG1" s="16"/>
      <c r="NUH1" s="16"/>
      <c r="NUI1" s="16"/>
      <c r="NUJ1" s="16"/>
      <c r="NUK1" s="16"/>
      <c r="NUL1" s="16"/>
      <c r="NUM1" s="16"/>
      <c r="NUN1" s="16"/>
      <c r="NUO1" s="16"/>
      <c r="NUP1" s="16"/>
      <c r="NUQ1" s="16"/>
      <c r="NUR1" s="16"/>
      <c r="NUS1" s="16"/>
      <c r="NUT1" s="16"/>
      <c r="NUU1" s="16"/>
      <c r="NUV1" s="16"/>
      <c r="NUW1" s="16"/>
      <c r="NUX1" s="16"/>
      <c r="NUY1" s="16"/>
      <c r="NUZ1" s="16"/>
      <c r="NVA1" s="16"/>
      <c r="NVB1" s="16"/>
      <c r="NVC1" s="16"/>
      <c r="NVD1" s="16"/>
      <c r="NVE1" s="16"/>
      <c r="NVF1" s="16"/>
      <c r="NVG1" s="16"/>
      <c r="NVH1" s="16"/>
      <c r="NVI1" s="16"/>
      <c r="NVJ1" s="16"/>
      <c r="NVK1" s="16"/>
      <c r="NVL1" s="16"/>
      <c r="NVM1" s="16"/>
      <c r="NVN1" s="16"/>
      <c r="NVO1" s="16"/>
      <c r="NVP1" s="16"/>
      <c r="NVQ1" s="16"/>
      <c r="NVR1" s="16"/>
      <c r="NVS1" s="16"/>
      <c r="NVT1" s="16"/>
      <c r="NVU1" s="16"/>
      <c r="NVV1" s="16"/>
      <c r="NVW1" s="16"/>
      <c r="NVX1" s="16"/>
      <c r="NVY1" s="16"/>
      <c r="NVZ1" s="16"/>
      <c r="NWA1" s="16"/>
      <c r="NWB1" s="16"/>
      <c r="NWC1" s="16"/>
      <c r="NWD1" s="16"/>
      <c r="NWE1" s="16"/>
      <c r="NWF1" s="16"/>
      <c r="NWG1" s="16"/>
      <c r="NWH1" s="16"/>
      <c r="NWI1" s="16"/>
      <c r="NWJ1" s="16"/>
      <c r="NWK1" s="16"/>
      <c r="NWL1" s="16"/>
      <c r="NWM1" s="16"/>
      <c r="NWN1" s="16"/>
      <c r="NWO1" s="16"/>
      <c r="NWP1" s="16"/>
      <c r="NWQ1" s="16"/>
      <c r="NWR1" s="16"/>
      <c r="NWS1" s="16"/>
      <c r="NWT1" s="16"/>
      <c r="NWU1" s="16"/>
      <c r="NWV1" s="16"/>
      <c r="NWW1" s="16"/>
      <c r="NWX1" s="16"/>
      <c r="NWY1" s="16"/>
      <c r="NWZ1" s="16"/>
      <c r="NXA1" s="16"/>
      <c r="NXB1" s="16"/>
      <c r="NXC1" s="16"/>
      <c r="NXD1" s="16"/>
      <c r="NXE1" s="16"/>
      <c r="NXF1" s="16"/>
      <c r="NXG1" s="16"/>
      <c r="NXH1" s="16"/>
      <c r="NXI1" s="16"/>
      <c r="NXJ1" s="16"/>
      <c r="NXK1" s="16"/>
      <c r="NXL1" s="16"/>
      <c r="NXM1" s="16"/>
      <c r="NXN1" s="16"/>
      <c r="NXO1" s="16"/>
      <c r="NXP1" s="16"/>
      <c r="NXQ1" s="16"/>
      <c r="NXR1" s="16"/>
      <c r="NXS1" s="16"/>
      <c r="NXT1" s="16"/>
      <c r="NXU1" s="16"/>
      <c r="NXV1" s="16"/>
      <c r="NXW1" s="16"/>
      <c r="NXX1" s="16"/>
      <c r="NXY1" s="16"/>
      <c r="NXZ1" s="16"/>
      <c r="NYA1" s="16"/>
      <c r="NYB1" s="16"/>
      <c r="NYC1" s="16"/>
      <c r="NYD1" s="16"/>
      <c r="NYE1" s="16"/>
      <c r="NYF1" s="16"/>
      <c r="NYG1" s="16"/>
      <c r="NYH1" s="16"/>
      <c r="NYI1" s="16"/>
      <c r="NYJ1" s="16"/>
      <c r="NYK1" s="16"/>
      <c r="NYL1" s="16"/>
      <c r="NYM1" s="16"/>
      <c r="NYN1" s="16"/>
      <c r="NYO1" s="16"/>
      <c r="NYP1" s="16"/>
      <c r="NYQ1" s="16"/>
      <c r="NYR1" s="16"/>
      <c r="NYS1" s="16"/>
      <c r="NYT1" s="16"/>
      <c r="NYU1" s="16"/>
      <c r="NYV1" s="16"/>
      <c r="NYW1" s="16"/>
      <c r="NYX1" s="16"/>
      <c r="NYY1" s="16"/>
      <c r="NYZ1" s="16"/>
      <c r="NZA1" s="16"/>
      <c r="NZB1" s="16"/>
      <c r="NZC1" s="16"/>
      <c r="NZD1" s="16"/>
      <c r="NZE1" s="16"/>
      <c r="NZF1" s="16"/>
      <c r="NZG1" s="16"/>
      <c r="NZH1" s="16"/>
      <c r="NZI1" s="16"/>
      <c r="NZJ1" s="16"/>
      <c r="NZK1" s="16"/>
      <c r="NZL1" s="16"/>
      <c r="NZM1" s="16"/>
      <c r="NZN1" s="16"/>
      <c r="NZO1" s="16"/>
      <c r="NZP1" s="16"/>
      <c r="NZQ1" s="16"/>
      <c r="NZR1" s="16"/>
      <c r="NZS1" s="16"/>
      <c r="NZT1" s="16"/>
      <c r="NZU1" s="16"/>
      <c r="NZV1" s="16"/>
      <c r="NZW1" s="16"/>
      <c r="NZX1" s="16"/>
      <c r="NZY1" s="16"/>
      <c r="NZZ1" s="16"/>
      <c r="OAA1" s="16"/>
      <c r="OAB1" s="16"/>
      <c r="OAC1" s="16"/>
      <c r="OAD1" s="16"/>
      <c r="OAE1" s="16"/>
      <c r="OAF1" s="16"/>
      <c r="OAG1" s="16"/>
      <c r="OAH1" s="16"/>
      <c r="OAI1" s="16"/>
      <c r="OAJ1" s="16"/>
      <c r="OAK1" s="16"/>
      <c r="OAL1" s="16"/>
      <c r="OAM1" s="16"/>
      <c r="OAN1" s="16"/>
      <c r="OAO1" s="16"/>
      <c r="OAP1" s="16"/>
      <c r="OAQ1" s="16"/>
      <c r="OAR1" s="16"/>
      <c r="OAS1" s="16"/>
      <c r="OAT1" s="16"/>
      <c r="OAU1" s="16"/>
      <c r="OAV1" s="16"/>
      <c r="OAW1" s="16"/>
      <c r="OAX1" s="16"/>
      <c r="OAY1" s="16"/>
      <c r="OAZ1" s="16"/>
      <c r="OBA1" s="16"/>
      <c r="OBB1" s="16"/>
      <c r="OBC1" s="16"/>
      <c r="OBD1" s="16"/>
      <c r="OBE1" s="16"/>
      <c r="OBF1" s="16"/>
      <c r="OBG1" s="16"/>
      <c r="OBH1" s="16"/>
      <c r="OBI1" s="16"/>
      <c r="OBJ1" s="16"/>
      <c r="OBK1" s="16"/>
      <c r="OBL1" s="16"/>
      <c r="OBM1" s="16"/>
      <c r="OBN1" s="16"/>
      <c r="OBO1" s="16"/>
      <c r="OBP1" s="16"/>
      <c r="OBQ1" s="16"/>
      <c r="OBR1" s="16"/>
      <c r="OBS1" s="16"/>
      <c r="OBT1" s="16"/>
      <c r="OBU1" s="16"/>
      <c r="OBV1" s="16"/>
      <c r="OBW1" s="16"/>
      <c r="OBX1" s="16"/>
      <c r="OBY1" s="16"/>
      <c r="OBZ1" s="16"/>
      <c r="OCA1" s="16"/>
      <c r="OCB1" s="16"/>
      <c r="OCC1" s="16"/>
      <c r="OCD1" s="16"/>
      <c r="OCE1" s="16"/>
      <c r="OCF1" s="16"/>
      <c r="OCG1" s="16"/>
      <c r="OCH1" s="16"/>
      <c r="OCI1" s="16"/>
      <c r="OCJ1" s="16"/>
      <c r="OCK1" s="16"/>
      <c r="OCL1" s="16"/>
      <c r="OCM1" s="16"/>
      <c r="OCN1" s="16"/>
      <c r="OCO1" s="16"/>
      <c r="OCP1" s="16"/>
      <c r="OCQ1" s="16"/>
      <c r="OCR1" s="16"/>
      <c r="OCS1" s="16"/>
      <c r="OCT1" s="16"/>
      <c r="OCU1" s="16"/>
      <c r="OCV1" s="16"/>
      <c r="OCW1" s="16"/>
      <c r="OCX1" s="16"/>
      <c r="OCY1" s="16"/>
      <c r="OCZ1" s="16"/>
      <c r="ODA1" s="16"/>
      <c r="ODB1" s="16"/>
      <c r="ODC1" s="16"/>
      <c r="ODD1" s="16"/>
      <c r="ODE1" s="16"/>
      <c r="ODF1" s="16"/>
      <c r="ODG1" s="16"/>
      <c r="ODH1" s="16"/>
      <c r="ODI1" s="16"/>
      <c r="ODJ1" s="16"/>
      <c r="ODK1" s="16"/>
      <c r="ODL1" s="16"/>
      <c r="ODM1" s="16"/>
      <c r="ODN1" s="16"/>
      <c r="ODO1" s="16"/>
      <c r="ODP1" s="16"/>
      <c r="ODQ1" s="16"/>
      <c r="ODR1" s="16"/>
      <c r="ODS1" s="16"/>
      <c r="ODT1" s="16"/>
      <c r="ODU1" s="16"/>
      <c r="ODV1" s="16"/>
      <c r="ODW1" s="16"/>
      <c r="ODX1" s="16"/>
      <c r="ODY1" s="16"/>
      <c r="ODZ1" s="16"/>
      <c r="OEA1" s="16"/>
      <c r="OEB1" s="16"/>
      <c r="OEC1" s="16"/>
      <c r="OED1" s="16"/>
      <c r="OEE1" s="16"/>
      <c r="OEF1" s="16"/>
      <c r="OEG1" s="16"/>
      <c r="OEH1" s="16"/>
      <c r="OEI1" s="16"/>
      <c r="OEJ1" s="16"/>
      <c r="OEK1" s="16"/>
      <c r="OEL1" s="16"/>
      <c r="OEM1" s="16"/>
      <c r="OEN1" s="16"/>
      <c r="OEO1" s="16"/>
      <c r="OEP1" s="16"/>
      <c r="OEQ1" s="16"/>
      <c r="OER1" s="16"/>
      <c r="OES1" s="16"/>
      <c r="OET1" s="16"/>
      <c r="OEU1" s="16"/>
      <c r="OEV1" s="16"/>
      <c r="OEW1" s="16"/>
      <c r="OEX1" s="16"/>
      <c r="OEY1" s="16"/>
      <c r="OEZ1" s="16"/>
      <c r="OFA1" s="16"/>
      <c r="OFB1" s="16"/>
      <c r="OFC1" s="16"/>
      <c r="OFD1" s="16"/>
      <c r="OFE1" s="16"/>
      <c r="OFF1" s="16"/>
      <c r="OFG1" s="16"/>
      <c r="OFH1" s="16"/>
      <c r="OFI1" s="16"/>
      <c r="OFJ1" s="16"/>
      <c r="OFK1" s="16"/>
      <c r="OFL1" s="16"/>
      <c r="OFM1" s="16"/>
      <c r="OFN1" s="16"/>
      <c r="OFO1" s="16"/>
      <c r="OFP1" s="16"/>
      <c r="OFQ1" s="16"/>
      <c r="OFR1" s="16"/>
      <c r="OFS1" s="16"/>
      <c r="OFT1" s="16"/>
      <c r="OFU1" s="16"/>
      <c r="OFV1" s="16"/>
      <c r="OFW1" s="16"/>
      <c r="OFX1" s="16"/>
      <c r="OFY1" s="16"/>
      <c r="OFZ1" s="16"/>
      <c r="OGA1" s="16"/>
      <c r="OGB1" s="16"/>
      <c r="OGC1" s="16"/>
      <c r="OGD1" s="16"/>
      <c r="OGE1" s="16"/>
      <c r="OGF1" s="16"/>
      <c r="OGG1" s="16"/>
      <c r="OGH1" s="16"/>
      <c r="OGI1" s="16"/>
      <c r="OGJ1" s="16"/>
      <c r="OGK1" s="16"/>
      <c r="OGL1" s="16"/>
      <c r="OGM1" s="16"/>
      <c r="OGN1" s="16"/>
      <c r="OGO1" s="16"/>
      <c r="OGP1" s="16"/>
      <c r="OGQ1" s="16"/>
      <c r="OGR1" s="16"/>
      <c r="OGS1" s="16"/>
      <c r="OGT1" s="16"/>
      <c r="OGU1" s="16"/>
      <c r="OGV1" s="16"/>
      <c r="OGW1" s="16"/>
      <c r="OGX1" s="16"/>
      <c r="OGY1" s="16"/>
      <c r="OGZ1" s="16"/>
      <c r="OHA1" s="16"/>
      <c r="OHB1" s="16"/>
      <c r="OHC1" s="16"/>
      <c r="OHD1" s="16"/>
      <c r="OHE1" s="16"/>
      <c r="OHF1" s="16"/>
      <c r="OHG1" s="16"/>
      <c r="OHH1" s="16"/>
      <c r="OHI1" s="16"/>
      <c r="OHJ1" s="16"/>
      <c r="OHK1" s="16"/>
      <c r="OHL1" s="16"/>
      <c r="OHM1" s="16"/>
      <c r="OHN1" s="16"/>
      <c r="OHO1" s="16"/>
      <c r="OHP1" s="16"/>
      <c r="OHQ1" s="16"/>
      <c r="OHR1" s="16"/>
      <c r="OHS1" s="16"/>
      <c r="OHT1" s="16"/>
      <c r="OHU1" s="16"/>
      <c r="OHV1" s="16"/>
      <c r="OHW1" s="16"/>
      <c r="OHX1" s="16"/>
      <c r="OHY1" s="16"/>
      <c r="OHZ1" s="16"/>
      <c r="OIA1" s="16"/>
      <c r="OIB1" s="16"/>
      <c r="OIC1" s="16"/>
      <c r="OID1" s="16"/>
      <c r="OIE1" s="16"/>
      <c r="OIF1" s="16"/>
      <c r="OIG1" s="16"/>
      <c r="OIH1" s="16"/>
      <c r="OII1" s="16"/>
      <c r="OIJ1" s="16"/>
      <c r="OIK1" s="16"/>
      <c r="OIL1" s="16"/>
      <c r="OIM1" s="16"/>
      <c r="OIN1" s="16"/>
      <c r="OIO1" s="16"/>
      <c r="OIP1" s="16"/>
      <c r="OIQ1" s="16"/>
      <c r="OIR1" s="16"/>
      <c r="OIS1" s="16"/>
      <c r="OIT1" s="16"/>
      <c r="OIU1" s="16"/>
      <c r="OIV1" s="16"/>
      <c r="OIW1" s="16"/>
      <c r="OIX1" s="16"/>
      <c r="OIY1" s="16"/>
      <c r="OIZ1" s="16"/>
      <c r="OJA1" s="16"/>
      <c r="OJB1" s="16"/>
      <c r="OJC1" s="16"/>
      <c r="OJD1" s="16"/>
      <c r="OJE1" s="16"/>
      <c r="OJF1" s="16"/>
      <c r="OJG1" s="16"/>
      <c r="OJH1" s="16"/>
      <c r="OJI1" s="16"/>
      <c r="OJJ1" s="16"/>
      <c r="OJK1" s="16"/>
      <c r="OJL1" s="16"/>
      <c r="OJM1" s="16"/>
      <c r="OJN1" s="16"/>
      <c r="OJO1" s="16"/>
      <c r="OJP1" s="16"/>
      <c r="OJQ1" s="16"/>
      <c r="OJR1" s="16"/>
      <c r="OJS1" s="16"/>
      <c r="OJT1" s="16"/>
      <c r="OJU1" s="16"/>
      <c r="OJV1" s="16"/>
      <c r="OJW1" s="16"/>
      <c r="OJX1" s="16"/>
      <c r="OJY1" s="16"/>
      <c r="OJZ1" s="16"/>
      <c r="OKA1" s="16"/>
      <c r="OKB1" s="16"/>
      <c r="OKC1" s="16"/>
      <c r="OKD1" s="16"/>
      <c r="OKE1" s="16"/>
      <c r="OKF1" s="16"/>
      <c r="OKG1" s="16"/>
      <c r="OKH1" s="16"/>
      <c r="OKI1" s="16"/>
      <c r="OKJ1" s="16"/>
      <c r="OKK1" s="16"/>
      <c r="OKL1" s="16"/>
      <c r="OKM1" s="16"/>
      <c r="OKN1" s="16"/>
      <c r="OKO1" s="16"/>
      <c r="OKP1" s="16"/>
      <c r="OKQ1" s="16"/>
      <c r="OKR1" s="16"/>
      <c r="OKS1" s="16"/>
      <c r="OKT1" s="16"/>
      <c r="OKU1" s="16"/>
      <c r="OKV1" s="16"/>
      <c r="OKW1" s="16"/>
      <c r="OKX1" s="16"/>
      <c r="OKY1" s="16"/>
      <c r="OKZ1" s="16"/>
      <c r="OLA1" s="16"/>
      <c r="OLB1" s="16"/>
      <c r="OLC1" s="16"/>
      <c r="OLD1" s="16"/>
      <c r="OLE1" s="16"/>
      <c r="OLF1" s="16"/>
      <c r="OLG1" s="16"/>
      <c r="OLH1" s="16"/>
      <c r="OLI1" s="16"/>
      <c r="OLJ1" s="16"/>
      <c r="OLK1" s="16"/>
      <c r="OLL1" s="16"/>
      <c r="OLM1" s="16"/>
      <c r="OLN1" s="16"/>
      <c r="OLO1" s="16"/>
      <c r="OLP1" s="16"/>
      <c r="OLQ1" s="16"/>
      <c r="OLR1" s="16"/>
      <c r="OLS1" s="16"/>
      <c r="OLT1" s="16"/>
      <c r="OLU1" s="16"/>
      <c r="OLV1" s="16"/>
      <c r="OLW1" s="16"/>
      <c r="OLX1" s="16"/>
      <c r="OLY1" s="16"/>
      <c r="OLZ1" s="16"/>
      <c r="OMA1" s="16"/>
      <c r="OMB1" s="16"/>
      <c r="OMC1" s="16"/>
      <c r="OMD1" s="16"/>
      <c r="OME1" s="16"/>
      <c r="OMF1" s="16"/>
      <c r="OMG1" s="16"/>
      <c r="OMH1" s="16"/>
      <c r="OMI1" s="16"/>
      <c r="OMJ1" s="16"/>
      <c r="OMK1" s="16"/>
      <c r="OML1" s="16"/>
      <c r="OMM1" s="16"/>
      <c r="OMN1" s="16"/>
      <c r="OMO1" s="16"/>
      <c r="OMP1" s="16"/>
      <c r="OMQ1" s="16"/>
      <c r="OMR1" s="16"/>
      <c r="OMS1" s="16"/>
      <c r="OMT1" s="16"/>
      <c r="OMU1" s="16"/>
      <c r="OMV1" s="16"/>
      <c r="OMW1" s="16"/>
      <c r="OMX1" s="16"/>
      <c r="OMY1" s="16"/>
      <c r="OMZ1" s="16"/>
      <c r="ONA1" s="16"/>
      <c r="ONB1" s="16"/>
      <c r="ONC1" s="16"/>
      <c r="OND1" s="16"/>
      <c r="ONE1" s="16"/>
      <c r="ONF1" s="16"/>
      <c r="ONG1" s="16"/>
      <c r="ONH1" s="16"/>
      <c r="ONI1" s="16"/>
      <c r="ONJ1" s="16"/>
      <c r="ONK1" s="16"/>
      <c r="ONL1" s="16"/>
      <c r="ONM1" s="16"/>
      <c r="ONN1" s="16"/>
      <c r="ONO1" s="16"/>
      <c r="ONP1" s="16"/>
      <c r="ONQ1" s="16"/>
      <c r="ONR1" s="16"/>
      <c r="ONS1" s="16"/>
      <c r="ONT1" s="16"/>
      <c r="ONU1" s="16"/>
      <c r="ONV1" s="16"/>
      <c r="ONW1" s="16"/>
      <c r="ONX1" s="16"/>
      <c r="ONY1" s="16"/>
      <c r="ONZ1" s="16"/>
      <c r="OOA1" s="16"/>
      <c r="OOB1" s="16"/>
      <c r="OOC1" s="16"/>
      <c r="OOD1" s="16"/>
      <c r="OOE1" s="16"/>
      <c r="OOF1" s="16"/>
      <c r="OOG1" s="16"/>
      <c r="OOH1" s="16"/>
      <c r="OOI1" s="16"/>
      <c r="OOJ1" s="16"/>
      <c r="OOK1" s="16"/>
      <c r="OOL1" s="16"/>
      <c r="OOM1" s="16"/>
      <c r="OON1" s="16"/>
      <c r="OOO1" s="16"/>
      <c r="OOP1" s="16"/>
      <c r="OOQ1" s="16"/>
      <c r="OOR1" s="16"/>
      <c r="OOS1" s="16"/>
      <c r="OOT1" s="16"/>
      <c r="OOU1" s="16"/>
      <c r="OOV1" s="16"/>
      <c r="OOW1" s="16"/>
      <c r="OOX1" s="16"/>
      <c r="OOY1" s="16"/>
      <c r="OOZ1" s="16"/>
      <c r="OPA1" s="16"/>
      <c r="OPB1" s="16"/>
      <c r="OPC1" s="16"/>
      <c r="OPD1" s="16"/>
      <c r="OPE1" s="16"/>
      <c r="OPF1" s="16"/>
      <c r="OPG1" s="16"/>
      <c r="OPH1" s="16"/>
      <c r="OPI1" s="16"/>
      <c r="OPJ1" s="16"/>
      <c r="OPK1" s="16"/>
      <c r="OPL1" s="16"/>
      <c r="OPM1" s="16"/>
      <c r="OPN1" s="16"/>
      <c r="OPO1" s="16"/>
      <c r="OPP1" s="16"/>
      <c r="OPQ1" s="16"/>
      <c r="OPR1" s="16"/>
      <c r="OPS1" s="16"/>
      <c r="OPT1" s="16"/>
      <c r="OPU1" s="16"/>
      <c r="OPV1" s="16"/>
      <c r="OPW1" s="16"/>
      <c r="OPX1" s="16"/>
      <c r="OPY1" s="16"/>
      <c r="OPZ1" s="16"/>
      <c r="OQA1" s="16"/>
      <c r="OQB1" s="16"/>
      <c r="OQC1" s="16"/>
      <c r="OQD1" s="16"/>
      <c r="OQE1" s="16"/>
      <c r="OQF1" s="16"/>
      <c r="OQG1" s="16"/>
      <c r="OQH1" s="16"/>
      <c r="OQI1" s="16"/>
      <c r="OQJ1" s="16"/>
      <c r="OQK1" s="16"/>
      <c r="OQL1" s="16"/>
      <c r="OQM1" s="16"/>
      <c r="OQN1" s="16"/>
      <c r="OQO1" s="16"/>
      <c r="OQP1" s="16"/>
      <c r="OQQ1" s="16"/>
      <c r="OQR1" s="16"/>
      <c r="OQS1" s="16"/>
      <c r="OQT1" s="16"/>
      <c r="OQU1" s="16"/>
      <c r="OQV1" s="16"/>
      <c r="OQW1" s="16"/>
      <c r="OQX1" s="16"/>
      <c r="OQY1" s="16"/>
      <c r="OQZ1" s="16"/>
      <c r="ORA1" s="16"/>
      <c r="ORB1" s="16"/>
      <c r="ORC1" s="16"/>
      <c r="ORD1" s="16"/>
      <c r="ORE1" s="16"/>
      <c r="ORF1" s="16"/>
      <c r="ORG1" s="16"/>
      <c r="ORH1" s="16"/>
      <c r="ORI1" s="16"/>
      <c r="ORJ1" s="16"/>
      <c r="ORK1" s="16"/>
      <c r="ORL1" s="16"/>
      <c r="ORM1" s="16"/>
      <c r="ORN1" s="16"/>
      <c r="ORO1" s="16"/>
      <c r="ORP1" s="16"/>
      <c r="ORQ1" s="16"/>
      <c r="ORR1" s="16"/>
      <c r="ORS1" s="16"/>
      <c r="ORT1" s="16"/>
      <c r="ORU1" s="16"/>
      <c r="ORV1" s="16"/>
      <c r="ORW1" s="16"/>
      <c r="ORX1" s="16"/>
      <c r="ORY1" s="16"/>
      <c r="ORZ1" s="16"/>
      <c r="OSA1" s="16"/>
      <c r="OSB1" s="16"/>
      <c r="OSC1" s="16"/>
      <c r="OSD1" s="16"/>
      <c r="OSE1" s="16"/>
      <c r="OSF1" s="16"/>
      <c r="OSG1" s="16"/>
      <c r="OSH1" s="16"/>
      <c r="OSI1" s="16"/>
      <c r="OSJ1" s="16"/>
      <c r="OSK1" s="16"/>
      <c r="OSL1" s="16"/>
      <c r="OSM1" s="16"/>
      <c r="OSN1" s="16"/>
      <c r="OSO1" s="16"/>
      <c r="OSP1" s="16"/>
      <c r="OSQ1" s="16"/>
      <c r="OSR1" s="16"/>
      <c r="OSS1" s="16"/>
      <c r="OST1" s="16"/>
      <c r="OSU1" s="16"/>
      <c r="OSV1" s="16"/>
      <c r="OSW1" s="16"/>
      <c r="OSX1" s="16"/>
      <c r="OSY1" s="16"/>
      <c r="OSZ1" s="16"/>
      <c r="OTA1" s="16"/>
      <c r="OTB1" s="16"/>
      <c r="OTC1" s="16"/>
      <c r="OTD1" s="16"/>
      <c r="OTE1" s="16"/>
      <c r="OTF1" s="16"/>
      <c r="OTG1" s="16"/>
      <c r="OTH1" s="16"/>
      <c r="OTI1" s="16"/>
      <c r="OTJ1" s="16"/>
      <c r="OTK1" s="16"/>
      <c r="OTL1" s="16"/>
      <c r="OTM1" s="16"/>
      <c r="OTN1" s="16"/>
      <c r="OTO1" s="16"/>
      <c r="OTP1" s="16"/>
      <c r="OTQ1" s="16"/>
      <c r="OTR1" s="16"/>
      <c r="OTS1" s="16"/>
      <c r="OTT1" s="16"/>
      <c r="OTU1" s="16"/>
      <c r="OTV1" s="16"/>
      <c r="OTW1" s="16"/>
      <c r="OTX1" s="16"/>
      <c r="OTY1" s="16"/>
      <c r="OTZ1" s="16"/>
      <c r="OUA1" s="16"/>
      <c r="OUB1" s="16"/>
      <c r="OUC1" s="16"/>
      <c r="OUD1" s="16"/>
      <c r="OUE1" s="16"/>
      <c r="OUF1" s="16"/>
      <c r="OUG1" s="16"/>
      <c r="OUH1" s="16"/>
      <c r="OUI1" s="16"/>
      <c r="OUJ1" s="16"/>
      <c r="OUK1" s="16"/>
      <c r="OUL1" s="16"/>
      <c r="OUM1" s="16"/>
      <c r="OUN1" s="16"/>
      <c r="OUO1" s="16"/>
      <c r="OUP1" s="16"/>
      <c r="OUQ1" s="16"/>
      <c r="OUR1" s="16"/>
      <c r="OUS1" s="16"/>
      <c r="OUT1" s="16"/>
      <c r="OUU1" s="16"/>
      <c r="OUV1" s="16"/>
      <c r="OUW1" s="16"/>
      <c r="OUX1" s="16"/>
      <c r="OUY1" s="16"/>
      <c r="OUZ1" s="16"/>
      <c r="OVA1" s="16"/>
      <c r="OVB1" s="16"/>
      <c r="OVC1" s="16"/>
      <c r="OVD1" s="16"/>
      <c r="OVE1" s="16"/>
      <c r="OVF1" s="16"/>
      <c r="OVG1" s="16"/>
      <c r="OVH1" s="16"/>
      <c r="OVI1" s="16"/>
      <c r="OVJ1" s="16"/>
      <c r="OVK1" s="16"/>
      <c r="OVL1" s="16"/>
      <c r="OVM1" s="16"/>
      <c r="OVN1" s="16"/>
      <c r="OVO1" s="16"/>
      <c r="OVP1" s="16"/>
      <c r="OVQ1" s="16"/>
      <c r="OVR1" s="16"/>
      <c r="OVS1" s="16"/>
      <c r="OVT1" s="16"/>
      <c r="OVU1" s="16"/>
      <c r="OVV1" s="16"/>
      <c r="OVW1" s="16"/>
      <c r="OVX1" s="16"/>
      <c r="OVY1" s="16"/>
      <c r="OVZ1" s="16"/>
      <c r="OWA1" s="16"/>
      <c r="OWB1" s="16"/>
      <c r="OWC1" s="16"/>
      <c r="OWD1" s="16"/>
      <c r="OWE1" s="16"/>
      <c r="OWF1" s="16"/>
      <c r="OWG1" s="16"/>
      <c r="OWH1" s="16"/>
      <c r="OWI1" s="16"/>
      <c r="OWJ1" s="16"/>
      <c r="OWK1" s="16"/>
      <c r="OWL1" s="16"/>
      <c r="OWM1" s="16"/>
      <c r="OWN1" s="16"/>
      <c r="OWO1" s="16"/>
      <c r="OWP1" s="16"/>
      <c r="OWQ1" s="16"/>
      <c r="OWR1" s="16"/>
      <c r="OWS1" s="16"/>
      <c r="OWT1" s="16"/>
      <c r="OWU1" s="16"/>
      <c r="OWV1" s="16"/>
      <c r="OWW1" s="16"/>
      <c r="OWX1" s="16"/>
      <c r="OWY1" s="16"/>
      <c r="OWZ1" s="16"/>
      <c r="OXA1" s="16"/>
      <c r="OXB1" s="16"/>
      <c r="OXC1" s="16"/>
      <c r="OXD1" s="16"/>
      <c r="OXE1" s="16"/>
      <c r="OXF1" s="16"/>
      <c r="OXG1" s="16"/>
      <c r="OXH1" s="16"/>
      <c r="OXI1" s="16"/>
      <c r="OXJ1" s="16"/>
      <c r="OXK1" s="16"/>
      <c r="OXL1" s="16"/>
      <c r="OXM1" s="16"/>
      <c r="OXN1" s="16"/>
      <c r="OXO1" s="16"/>
      <c r="OXP1" s="16"/>
      <c r="OXQ1" s="16"/>
      <c r="OXR1" s="16"/>
      <c r="OXS1" s="16"/>
      <c r="OXT1" s="16"/>
      <c r="OXU1" s="16"/>
      <c r="OXV1" s="16"/>
      <c r="OXW1" s="16"/>
      <c r="OXX1" s="16"/>
      <c r="OXY1" s="16"/>
      <c r="OXZ1" s="16"/>
      <c r="OYA1" s="16"/>
      <c r="OYB1" s="16"/>
      <c r="OYC1" s="16"/>
      <c r="OYD1" s="16"/>
      <c r="OYE1" s="16"/>
      <c r="OYF1" s="16"/>
      <c r="OYG1" s="16"/>
      <c r="OYH1" s="16"/>
      <c r="OYI1" s="16"/>
      <c r="OYJ1" s="16"/>
      <c r="OYK1" s="16"/>
      <c r="OYL1" s="16"/>
      <c r="OYM1" s="16"/>
      <c r="OYN1" s="16"/>
      <c r="OYO1" s="16"/>
      <c r="OYP1" s="16"/>
      <c r="OYQ1" s="16"/>
      <c r="OYR1" s="16"/>
      <c r="OYS1" s="16"/>
      <c r="OYT1" s="16"/>
      <c r="OYU1" s="16"/>
      <c r="OYV1" s="16"/>
      <c r="OYW1" s="16"/>
      <c r="OYX1" s="16"/>
      <c r="OYY1" s="16"/>
      <c r="OYZ1" s="16"/>
      <c r="OZA1" s="16"/>
      <c r="OZB1" s="16"/>
      <c r="OZC1" s="16"/>
      <c r="OZD1" s="16"/>
      <c r="OZE1" s="16"/>
      <c r="OZF1" s="16"/>
      <c r="OZG1" s="16"/>
      <c r="OZH1" s="16"/>
      <c r="OZI1" s="16"/>
      <c r="OZJ1" s="16"/>
      <c r="OZK1" s="16"/>
      <c r="OZL1" s="16"/>
      <c r="OZM1" s="16"/>
      <c r="OZN1" s="16"/>
      <c r="OZO1" s="16"/>
      <c r="OZP1" s="16"/>
      <c r="OZQ1" s="16"/>
      <c r="OZR1" s="16"/>
      <c r="OZS1" s="16"/>
      <c r="OZT1" s="16"/>
      <c r="OZU1" s="16"/>
      <c r="OZV1" s="16"/>
      <c r="OZW1" s="16"/>
      <c r="OZX1" s="16"/>
      <c r="OZY1" s="16"/>
      <c r="OZZ1" s="16"/>
      <c r="PAA1" s="16"/>
      <c r="PAB1" s="16"/>
      <c r="PAC1" s="16"/>
      <c r="PAD1" s="16"/>
      <c r="PAE1" s="16"/>
      <c r="PAF1" s="16"/>
      <c r="PAG1" s="16"/>
      <c r="PAH1" s="16"/>
      <c r="PAI1" s="16"/>
      <c r="PAJ1" s="16"/>
      <c r="PAK1" s="16"/>
      <c r="PAL1" s="16"/>
      <c r="PAM1" s="16"/>
      <c r="PAN1" s="16"/>
      <c r="PAO1" s="16"/>
      <c r="PAP1" s="16"/>
      <c r="PAQ1" s="16"/>
      <c r="PAR1" s="16"/>
      <c r="PAS1" s="16"/>
      <c r="PAT1" s="16"/>
      <c r="PAU1" s="16"/>
      <c r="PAV1" s="16"/>
      <c r="PAW1" s="16"/>
      <c r="PAX1" s="16"/>
      <c r="PAY1" s="16"/>
      <c r="PAZ1" s="16"/>
      <c r="PBA1" s="16"/>
      <c r="PBB1" s="16"/>
      <c r="PBC1" s="16"/>
      <c r="PBD1" s="16"/>
      <c r="PBE1" s="16"/>
      <c r="PBF1" s="16"/>
      <c r="PBG1" s="16"/>
      <c r="PBH1" s="16"/>
      <c r="PBI1" s="16"/>
      <c r="PBJ1" s="16"/>
      <c r="PBK1" s="16"/>
      <c r="PBL1" s="16"/>
      <c r="PBM1" s="16"/>
      <c r="PBN1" s="16"/>
      <c r="PBO1" s="16"/>
      <c r="PBP1" s="16"/>
      <c r="PBQ1" s="16"/>
      <c r="PBR1" s="16"/>
      <c r="PBS1" s="16"/>
      <c r="PBT1" s="16"/>
      <c r="PBU1" s="16"/>
      <c r="PBV1" s="16"/>
      <c r="PBW1" s="16"/>
      <c r="PBX1" s="16"/>
      <c r="PBY1" s="16"/>
      <c r="PBZ1" s="16"/>
      <c r="PCA1" s="16"/>
      <c r="PCB1" s="16"/>
      <c r="PCC1" s="16"/>
      <c r="PCD1" s="16"/>
      <c r="PCE1" s="16"/>
      <c r="PCF1" s="16"/>
      <c r="PCG1" s="16"/>
      <c r="PCH1" s="16"/>
      <c r="PCI1" s="16"/>
      <c r="PCJ1" s="16"/>
      <c r="PCK1" s="16"/>
      <c r="PCL1" s="16"/>
      <c r="PCM1" s="16"/>
      <c r="PCN1" s="16"/>
      <c r="PCO1" s="16"/>
      <c r="PCP1" s="16"/>
      <c r="PCQ1" s="16"/>
      <c r="PCR1" s="16"/>
      <c r="PCS1" s="16"/>
      <c r="PCT1" s="16"/>
      <c r="PCU1" s="16"/>
      <c r="PCV1" s="16"/>
      <c r="PCW1" s="16"/>
      <c r="PCX1" s="16"/>
      <c r="PCY1" s="16"/>
      <c r="PCZ1" s="16"/>
      <c r="PDA1" s="16"/>
      <c r="PDB1" s="16"/>
      <c r="PDC1" s="16"/>
      <c r="PDD1" s="16"/>
      <c r="PDE1" s="16"/>
      <c r="PDF1" s="16"/>
      <c r="PDG1" s="16"/>
      <c r="PDH1" s="16"/>
      <c r="PDI1" s="16"/>
      <c r="PDJ1" s="16"/>
      <c r="PDK1" s="16"/>
      <c r="PDL1" s="16"/>
      <c r="PDM1" s="16"/>
      <c r="PDN1" s="16"/>
      <c r="PDO1" s="16"/>
      <c r="PDP1" s="16"/>
      <c r="PDQ1" s="16"/>
      <c r="PDR1" s="16"/>
      <c r="PDS1" s="16"/>
      <c r="PDT1" s="16"/>
      <c r="PDU1" s="16"/>
      <c r="PDV1" s="16"/>
      <c r="PDW1" s="16"/>
      <c r="PDX1" s="16"/>
      <c r="PDY1" s="16"/>
      <c r="PDZ1" s="16"/>
      <c r="PEA1" s="16"/>
      <c r="PEB1" s="16"/>
      <c r="PEC1" s="16"/>
      <c r="PED1" s="16"/>
      <c r="PEE1" s="16"/>
      <c r="PEF1" s="16"/>
      <c r="PEG1" s="16"/>
      <c r="PEH1" s="16"/>
      <c r="PEI1" s="16"/>
      <c r="PEJ1" s="16"/>
      <c r="PEK1" s="16"/>
      <c r="PEL1" s="16"/>
      <c r="PEM1" s="16"/>
      <c r="PEN1" s="16"/>
      <c r="PEO1" s="16"/>
      <c r="PEP1" s="16"/>
      <c r="PEQ1" s="16"/>
      <c r="PER1" s="16"/>
      <c r="PES1" s="16"/>
      <c r="PET1" s="16"/>
      <c r="PEU1" s="16"/>
      <c r="PEV1" s="16"/>
      <c r="PEW1" s="16"/>
      <c r="PEX1" s="16"/>
      <c r="PEY1" s="16"/>
      <c r="PEZ1" s="16"/>
      <c r="PFA1" s="16"/>
      <c r="PFB1" s="16"/>
      <c r="PFC1" s="16"/>
      <c r="PFD1" s="16"/>
      <c r="PFE1" s="16"/>
      <c r="PFF1" s="16"/>
      <c r="PFG1" s="16"/>
      <c r="PFH1" s="16"/>
      <c r="PFI1" s="16"/>
      <c r="PFJ1" s="16"/>
      <c r="PFK1" s="16"/>
      <c r="PFL1" s="16"/>
      <c r="PFM1" s="16"/>
      <c r="PFN1" s="16"/>
      <c r="PFO1" s="16"/>
      <c r="PFP1" s="16"/>
      <c r="PFQ1" s="16"/>
      <c r="PFR1" s="16"/>
      <c r="PFS1" s="16"/>
      <c r="PFT1" s="16"/>
      <c r="PFU1" s="16"/>
      <c r="PFV1" s="16"/>
      <c r="PFW1" s="16"/>
      <c r="PFX1" s="16"/>
      <c r="PFY1" s="16"/>
      <c r="PFZ1" s="16"/>
      <c r="PGA1" s="16"/>
      <c r="PGB1" s="16"/>
      <c r="PGC1" s="16"/>
      <c r="PGD1" s="16"/>
      <c r="PGE1" s="16"/>
      <c r="PGF1" s="16"/>
      <c r="PGG1" s="16"/>
      <c r="PGH1" s="16"/>
      <c r="PGI1" s="16"/>
      <c r="PGJ1" s="16"/>
      <c r="PGK1" s="16"/>
      <c r="PGL1" s="16"/>
      <c r="PGM1" s="16"/>
      <c r="PGN1" s="16"/>
      <c r="PGO1" s="16"/>
      <c r="PGP1" s="16"/>
      <c r="PGQ1" s="16"/>
      <c r="PGR1" s="16"/>
      <c r="PGS1" s="16"/>
      <c r="PGT1" s="16"/>
      <c r="PGU1" s="16"/>
      <c r="PGV1" s="16"/>
      <c r="PGW1" s="16"/>
      <c r="PGX1" s="16"/>
      <c r="PGY1" s="16"/>
      <c r="PGZ1" s="16"/>
      <c r="PHA1" s="16"/>
      <c r="PHB1" s="16"/>
      <c r="PHC1" s="16"/>
      <c r="PHD1" s="16"/>
      <c r="PHE1" s="16"/>
      <c r="PHF1" s="16"/>
      <c r="PHG1" s="16"/>
      <c r="PHH1" s="16"/>
      <c r="PHI1" s="16"/>
      <c r="PHJ1" s="16"/>
      <c r="PHK1" s="16"/>
      <c r="PHL1" s="16"/>
      <c r="PHM1" s="16"/>
      <c r="PHN1" s="16"/>
      <c r="PHO1" s="16"/>
      <c r="PHP1" s="16"/>
      <c r="PHQ1" s="16"/>
      <c r="PHR1" s="16"/>
      <c r="PHS1" s="16"/>
      <c r="PHT1" s="16"/>
      <c r="PHU1" s="16"/>
      <c r="PHV1" s="16"/>
      <c r="PHW1" s="16"/>
      <c r="PHX1" s="16"/>
      <c r="PHY1" s="16"/>
      <c r="PHZ1" s="16"/>
      <c r="PIA1" s="16"/>
      <c r="PIB1" s="16"/>
      <c r="PIC1" s="16"/>
      <c r="PID1" s="16"/>
      <c r="PIE1" s="16"/>
      <c r="PIF1" s="16"/>
      <c r="PIG1" s="16"/>
      <c r="PIH1" s="16"/>
      <c r="PII1" s="16"/>
      <c r="PIJ1" s="16"/>
      <c r="PIK1" s="16"/>
      <c r="PIL1" s="16"/>
      <c r="PIM1" s="16"/>
      <c r="PIN1" s="16"/>
      <c r="PIO1" s="16"/>
      <c r="PIP1" s="16"/>
      <c r="PIQ1" s="16"/>
      <c r="PIR1" s="16"/>
      <c r="PIS1" s="16"/>
      <c r="PIT1" s="16"/>
      <c r="PIU1" s="16"/>
      <c r="PIV1" s="16"/>
      <c r="PIW1" s="16"/>
      <c r="PIX1" s="16"/>
      <c r="PIY1" s="16"/>
      <c r="PIZ1" s="16"/>
      <c r="PJA1" s="16"/>
      <c r="PJB1" s="16"/>
      <c r="PJC1" s="16"/>
      <c r="PJD1" s="16"/>
      <c r="PJE1" s="16"/>
      <c r="PJF1" s="16"/>
      <c r="PJG1" s="16"/>
      <c r="PJH1" s="16"/>
      <c r="PJI1" s="16"/>
      <c r="PJJ1" s="16"/>
      <c r="PJK1" s="16"/>
      <c r="PJL1" s="16"/>
      <c r="PJM1" s="16"/>
      <c r="PJN1" s="16"/>
      <c r="PJO1" s="16"/>
      <c r="PJP1" s="16"/>
      <c r="PJQ1" s="16"/>
      <c r="PJR1" s="16"/>
      <c r="PJS1" s="16"/>
      <c r="PJT1" s="16"/>
      <c r="PJU1" s="16"/>
      <c r="PJV1" s="16"/>
      <c r="PJW1" s="16"/>
      <c r="PJX1" s="16"/>
      <c r="PJY1" s="16"/>
      <c r="PJZ1" s="16"/>
      <c r="PKA1" s="16"/>
      <c r="PKB1" s="16"/>
      <c r="PKC1" s="16"/>
      <c r="PKD1" s="16"/>
      <c r="PKE1" s="16"/>
      <c r="PKF1" s="16"/>
      <c r="PKG1" s="16"/>
      <c r="PKH1" s="16"/>
      <c r="PKI1" s="16"/>
      <c r="PKJ1" s="16"/>
      <c r="PKK1" s="16"/>
      <c r="PKL1" s="16"/>
      <c r="PKM1" s="16"/>
      <c r="PKN1" s="16"/>
      <c r="PKO1" s="16"/>
      <c r="PKP1" s="16"/>
      <c r="PKQ1" s="16"/>
      <c r="PKR1" s="16"/>
      <c r="PKS1" s="16"/>
      <c r="PKT1" s="16"/>
      <c r="PKU1" s="16"/>
      <c r="PKV1" s="16"/>
      <c r="PKW1" s="16"/>
      <c r="PKX1" s="16"/>
      <c r="PKY1" s="16"/>
      <c r="PKZ1" s="16"/>
      <c r="PLA1" s="16"/>
      <c r="PLB1" s="16"/>
      <c r="PLC1" s="16"/>
      <c r="PLD1" s="16"/>
      <c r="PLE1" s="16"/>
      <c r="PLF1" s="16"/>
      <c r="PLG1" s="16"/>
      <c r="PLH1" s="16"/>
      <c r="PLI1" s="16"/>
      <c r="PLJ1" s="16"/>
      <c r="PLK1" s="16"/>
      <c r="PLL1" s="16"/>
      <c r="PLM1" s="16"/>
      <c r="PLN1" s="16"/>
      <c r="PLO1" s="16"/>
      <c r="PLP1" s="16"/>
      <c r="PLQ1" s="16"/>
      <c r="PLR1" s="16"/>
      <c r="PLS1" s="16"/>
      <c r="PLT1" s="16"/>
      <c r="PLU1" s="16"/>
      <c r="PLV1" s="16"/>
      <c r="PLW1" s="16"/>
      <c r="PLX1" s="16"/>
      <c r="PLY1" s="16"/>
      <c r="PLZ1" s="16"/>
      <c r="PMA1" s="16"/>
      <c r="PMB1" s="16"/>
      <c r="PMC1" s="16"/>
      <c r="PMD1" s="16"/>
      <c r="PME1" s="16"/>
      <c r="PMF1" s="16"/>
      <c r="PMG1" s="16"/>
      <c r="PMH1" s="16"/>
      <c r="PMI1" s="16"/>
      <c r="PMJ1" s="16"/>
      <c r="PMK1" s="16"/>
      <c r="PML1" s="16"/>
      <c r="PMM1" s="16"/>
      <c r="PMN1" s="16"/>
      <c r="PMO1" s="16"/>
      <c r="PMP1" s="16"/>
      <c r="PMQ1" s="16"/>
      <c r="PMR1" s="16"/>
      <c r="PMS1" s="16"/>
      <c r="PMT1" s="16"/>
      <c r="PMU1" s="16"/>
      <c r="PMV1" s="16"/>
      <c r="PMW1" s="16"/>
      <c r="PMX1" s="16"/>
      <c r="PMY1" s="16"/>
      <c r="PMZ1" s="16"/>
      <c r="PNA1" s="16"/>
      <c r="PNB1" s="16"/>
      <c r="PNC1" s="16"/>
      <c r="PND1" s="16"/>
      <c r="PNE1" s="16"/>
      <c r="PNF1" s="16"/>
      <c r="PNG1" s="16"/>
      <c r="PNH1" s="16"/>
      <c r="PNI1" s="16"/>
      <c r="PNJ1" s="16"/>
      <c r="PNK1" s="16"/>
      <c r="PNL1" s="16"/>
      <c r="PNM1" s="16"/>
      <c r="PNN1" s="16"/>
      <c r="PNO1" s="16"/>
      <c r="PNP1" s="16"/>
      <c r="PNQ1" s="16"/>
      <c r="PNR1" s="16"/>
      <c r="PNS1" s="16"/>
      <c r="PNT1" s="16"/>
      <c r="PNU1" s="16"/>
      <c r="PNV1" s="16"/>
      <c r="PNW1" s="16"/>
      <c r="PNX1" s="16"/>
      <c r="PNY1" s="16"/>
      <c r="PNZ1" s="16"/>
      <c r="POA1" s="16"/>
      <c r="POB1" s="16"/>
      <c r="POC1" s="16"/>
      <c r="POD1" s="16"/>
      <c r="POE1" s="16"/>
      <c r="POF1" s="16"/>
      <c r="POG1" s="16"/>
      <c r="POH1" s="16"/>
      <c r="POI1" s="16"/>
      <c r="POJ1" s="16"/>
      <c r="POK1" s="16"/>
      <c r="POL1" s="16"/>
      <c r="POM1" s="16"/>
      <c r="PON1" s="16"/>
      <c r="POO1" s="16"/>
      <c r="POP1" s="16"/>
      <c r="POQ1" s="16"/>
      <c r="POR1" s="16"/>
      <c r="POS1" s="16"/>
      <c r="POT1" s="16"/>
      <c r="POU1" s="16"/>
      <c r="POV1" s="16"/>
      <c r="POW1" s="16"/>
      <c r="POX1" s="16"/>
      <c r="POY1" s="16"/>
      <c r="POZ1" s="16"/>
      <c r="PPA1" s="16"/>
      <c r="PPB1" s="16"/>
      <c r="PPC1" s="16"/>
      <c r="PPD1" s="16"/>
      <c r="PPE1" s="16"/>
      <c r="PPF1" s="16"/>
      <c r="PPG1" s="16"/>
      <c r="PPH1" s="16"/>
      <c r="PPI1" s="16"/>
      <c r="PPJ1" s="16"/>
      <c r="PPK1" s="16"/>
      <c r="PPL1" s="16"/>
      <c r="PPM1" s="16"/>
      <c r="PPN1" s="16"/>
      <c r="PPO1" s="16"/>
      <c r="PPP1" s="16"/>
      <c r="PPQ1" s="16"/>
      <c r="PPR1" s="16"/>
      <c r="PPS1" s="16"/>
      <c r="PPT1" s="16"/>
      <c r="PPU1" s="16"/>
      <c r="PPV1" s="16"/>
      <c r="PPW1" s="16"/>
      <c r="PPX1" s="16"/>
      <c r="PPY1" s="16"/>
      <c r="PPZ1" s="16"/>
      <c r="PQA1" s="16"/>
      <c r="PQB1" s="16"/>
      <c r="PQC1" s="16"/>
      <c r="PQD1" s="16"/>
      <c r="PQE1" s="16"/>
      <c r="PQF1" s="16"/>
      <c r="PQG1" s="16"/>
      <c r="PQH1" s="16"/>
      <c r="PQI1" s="16"/>
      <c r="PQJ1" s="16"/>
      <c r="PQK1" s="16"/>
      <c r="PQL1" s="16"/>
      <c r="PQM1" s="16"/>
      <c r="PQN1" s="16"/>
      <c r="PQO1" s="16"/>
      <c r="PQP1" s="16"/>
      <c r="PQQ1" s="16"/>
      <c r="PQR1" s="16"/>
      <c r="PQS1" s="16"/>
      <c r="PQT1" s="16"/>
      <c r="PQU1" s="16"/>
      <c r="PQV1" s="16"/>
      <c r="PQW1" s="16"/>
      <c r="PQX1" s="16"/>
      <c r="PQY1" s="16"/>
      <c r="PQZ1" s="16"/>
      <c r="PRA1" s="16"/>
      <c r="PRB1" s="16"/>
      <c r="PRC1" s="16"/>
      <c r="PRD1" s="16"/>
      <c r="PRE1" s="16"/>
      <c r="PRF1" s="16"/>
      <c r="PRG1" s="16"/>
      <c r="PRH1" s="16"/>
      <c r="PRI1" s="16"/>
      <c r="PRJ1" s="16"/>
      <c r="PRK1" s="16"/>
      <c r="PRL1" s="16"/>
      <c r="PRM1" s="16"/>
      <c r="PRN1" s="16"/>
      <c r="PRO1" s="16"/>
      <c r="PRP1" s="16"/>
      <c r="PRQ1" s="16"/>
      <c r="PRR1" s="16"/>
      <c r="PRS1" s="16"/>
      <c r="PRT1" s="16"/>
      <c r="PRU1" s="16"/>
      <c r="PRV1" s="16"/>
      <c r="PRW1" s="16"/>
      <c r="PRX1" s="16"/>
      <c r="PRY1" s="16"/>
      <c r="PRZ1" s="16"/>
      <c r="PSA1" s="16"/>
      <c r="PSB1" s="16"/>
      <c r="PSC1" s="16"/>
      <c r="PSD1" s="16"/>
      <c r="PSE1" s="16"/>
      <c r="PSF1" s="16"/>
      <c r="PSG1" s="16"/>
      <c r="PSH1" s="16"/>
      <c r="PSI1" s="16"/>
      <c r="PSJ1" s="16"/>
      <c r="PSK1" s="16"/>
      <c r="PSL1" s="16"/>
      <c r="PSM1" s="16"/>
      <c r="PSN1" s="16"/>
      <c r="PSO1" s="16"/>
      <c r="PSP1" s="16"/>
      <c r="PSQ1" s="16"/>
      <c r="PSR1" s="16"/>
      <c r="PSS1" s="16"/>
      <c r="PST1" s="16"/>
      <c r="PSU1" s="16"/>
      <c r="PSV1" s="16"/>
      <c r="PSW1" s="16"/>
      <c r="PSX1" s="16"/>
      <c r="PSY1" s="16"/>
      <c r="PSZ1" s="16"/>
      <c r="PTA1" s="16"/>
      <c r="PTB1" s="16"/>
      <c r="PTC1" s="16"/>
      <c r="PTD1" s="16"/>
      <c r="PTE1" s="16"/>
      <c r="PTF1" s="16"/>
      <c r="PTG1" s="16"/>
      <c r="PTH1" s="16"/>
      <c r="PTI1" s="16"/>
      <c r="PTJ1" s="16"/>
      <c r="PTK1" s="16"/>
      <c r="PTL1" s="16"/>
      <c r="PTM1" s="16"/>
      <c r="PTN1" s="16"/>
      <c r="PTO1" s="16"/>
      <c r="PTP1" s="16"/>
      <c r="PTQ1" s="16"/>
      <c r="PTR1" s="16"/>
      <c r="PTS1" s="16"/>
      <c r="PTT1" s="16"/>
      <c r="PTU1" s="16"/>
      <c r="PTV1" s="16"/>
      <c r="PTW1" s="16"/>
      <c r="PTX1" s="16"/>
      <c r="PTY1" s="16"/>
      <c r="PTZ1" s="16"/>
      <c r="PUA1" s="16"/>
      <c r="PUB1" s="16"/>
      <c r="PUC1" s="16"/>
      <c r="PUD1" s="16"/>
      <c r="PUE1" s="16"/>
      <c r="PUF1" s="16"/>
      <c r="PUG1" s="16"/>
      <c r="PUH1" s="16"/>
      <c r="PUI1" s="16"/>
      <c r="PUJ1" s="16"/>
      <c r="PUK1" s="16"/>
      <c r="PUL1" s="16"/>
      <c r="PUM1" s="16"/>
      <c r="PUN1" s="16"/>
      <c r="PUO1" s="16"/>
      <c r="PUP1" s="16"/>
      <c r="PUQ1" s="16"/>
      <c r="PUR1" s="16"/>
      <c r="PUS1" s="16"/>
      <c r="PUT1" s="16"/>
      <c r="PUU1" s="16"/>
      <c r="PUV1" s="16"/>
      <c r="PUW1" s="16"/>
      <c r="PUX1" s="16"/>
      <c r="PUY1" s="16"/>
      <c r="PUZ1" s="16"/>
      <c r="PVA1" s="16"/>
      <c r="PVB1" s="16"/>
      <c r="PVC1" s="16"/>
      <c r="PVD1" s="16"/>
      <c r="PVE1" s="16"/>
      <c r="PVF1" s="16"/>
      <c r="PVG1" s="16"/>
      <c r="PVH1" s="16"/>
      <c r="PVI1" s="16"/>
      <c r="PVJ1" s="16"/>
      <c r="PVK1" s="16"/>
      <c r="PVL1" s="16"/>
      <c r="PVM1" s="16"/>
      <c r="PVN1" s="16"/>
      <c r="PVO1" s="16"/>
      <c r="PVP1" s="16"/>
      <c r="PVQ1" s="16"/>
      <c r="PVR1" s="16"/>
      <c r="PVS1" s="16"/>
      <c r="PVT1" s="16"/>
      <c r="PVU1" s="16"/>
      <c r="PVV1" s="16"/>
      <c r="PVW1" s="16"/>
      <c r="PVX1" s="16"/>
      <c r="PVY1" s="16"/>
      <c r="PVZ1" s="16"/>
      <c r="PWA1" s="16"/>
      <c r="PWB1" s="16"/>
      <c r="PWC1" s="16"/>
      <c r="PWD1" s="16"/>
      <c r="PWE1" s="16"/>
      <c r="PWF1" s="16"/>
      <c r="PWG1" s="16"/>
      <c r="PWH1" s="16"/>
      <c r="PWI1" s="16"/>
      <c r="PWJ1" s="16"/>
      <c r="PWK1" s="16"/>
      <c r="PWL1" s="16"/>
      <c r="PWM1" s="16"/>
      <c r="PWN1" s="16"/>
      <c r="PWO1" s="16"/>
      <c r="PWP1" s="16"/>
      <c r="PWQ1" s="16"/>
      <c r="PWR1" s="16"/>
      <c r="PWS1" s="16"/>
      <c r="PWT1" s="16"/>
      <c r="PWU1" s="16"/>
      <c r="PWV1" s="16"/>
      <c r="PWW1" s="16"/>
      <c r="PWX1" s="16"/>
      <c r="PWY1" s="16"/>
      <c r="PWZ1" s="16"/>
      <c r="PXA1" s="16"/>
      <c r="PXB1" s="16"/>
      <c r="PXC1" s="16"/>
      <c r="PXD1" s="16"/>
      <c r="PXE1" s="16"/>
      <c r="PXF1" s="16"/>
      <c r="PXG1" s="16"/>
      <c r="PXH1" s="16"/>
      <c r="PXI1" s="16"/>
      <c r="PXJ1" s="16"/>
      <c r="PXK1" s="16"/>
      <c r="PXL1" s="16"/>
      <c r="PXM1" s="16"/>
      <c r="PXN1" s="16"/>
      <c r="PXO1" s="16"/>
      <c r="PXP1" s="16"/>
      <c r="PXQ1" s="16"/>
      <c r="PXR1" s="16"/>
      <c r="PXS1" s="16"/>
      <c r="PXT1" s="16"/>
      <c r="PXU1" s="16"/>
      <c r="PXV1" s="16"/>
      <c r="PXW1" s="16"/>
      <c r="PXX1" s="16"/>
      <c r="PXY1" s="16"/>
      <c r="PXZ1" s="16"/>
      <c r="PYA1" s="16"/>
      <c r="PYB1" s="16"/>
      <c r="PYC1" s="16"/>
      <c r="PYD1" s="16"/>
      <c r="PYE1" s="16"/>
      <c r="PYF1" s="16"/>
      <c r="PYG1" s="16"/>
      <c r="PYH1" s="16"/>
      <c r="PYI1" s="16"/>
      <c r="PYJ1" s="16"/>
      <c r="PYK1" s="16"/>
      <c r="PYL1" s="16"/>
      <c r="PYM1" s="16"/>
      <c r="PYN1" s="16"/>
      <c r="PYO1" s="16"/>
      <c r="PYP1" s="16"/>
      <c r="PYQ1" s="16"/>
      <c r="PYR1" s="16"/>
      <c r="PYS1" s="16"/>
      <c r="PYT1" s="16"/>
      <c r="PYU1" s="16"/>
      <c r="PYV1" s="16"/>
      <c r="PYW1" s="16"/>
      <c r="PYX1" s="16"/>
      <c r="PYY1" s="16"/>
      <c r="PYZ1" s="16"/>
      <c r="PZA1" s="16"/>
      <c r="PZB1" s="16"/>
      <c r="PZC1" s="16"/>
      <c r="PZD1" s="16"/>
      <c r="PZE1" s="16"/>
      <c r="PZF1" s="16"/>
      <c r="PZG1" s="16"/>
      <c r="PZH1" s="16"/>
      <c r="PZI1" s="16"/>
      <c r="PZJ1" s="16"/>
      <c r="PZK1" s="16"/>
      <c r="PZL1" s="16"/>
      <c r="PZM1" s="16"/>
      <c r="PZN1" s="16"/>
      <c r="PZO1" s="16"/>
      <c r="PZP1" s="16"/>
      <c r="PZQ1" s="16"/>
      <c r="PZR1" s="16"/>
      <c r="PZS1" s="16"/>
      <c r="PZT1" s="16"/>
      <c r="PZU1" s="16"/>
      <c r="PZV1" s="16"/>
      <c r="PZW1" s="16"/>
      <c r="PZX1" s="16"/>
      <c r="PZY1" s="16"/>
      <c r="PZZ1" s="16"/>
      <c r="QAA1" s="16"/>
      <c r="QAB1" s="16"/>
      <c r="QAC1" s="16"/>
      <c r="QAD1" s="16"/>
      <c r="QAE1" s="16"/>
      <c r="QAF1" s="16"/>
      <c r="QAG1" s="16"/>
      <c r="QAH1" s="16"/>
      <c r="QAI1" s="16"/>
      <c r="QAJ1" s="16"/>
      <c r="QAK1" s="16"/>
      <c r="QAL1" s="16"/>
      <c r="QAM1" s="16"/>
      <c r="QAN1" s="16"/>
      <c r="QAO1" s="16"/>
      <c r="QAP1" s="16"/>
      <c r="QAQ1" s="16"/>
      <c r="QAR1" s="16"/>
      <c r="QAS1" s="16"/>
      <c r="QAT1" s="16"/>
      <c r="QAU1" s="16"/>
      <c r="QAV1" s="16"/>
      <c r="QAW1" s="16"/>
      <c r="QAX1" s="16"/>
      <c r="QAY1" s="16"/>
      <c r="QAZ1" s="16"/>
      <c r="QBA1" s="16"/>
      <c r="QBB1" s="16"/>
      <c r="QBC1" s="16"/>
      <c r="QBD1" s="16"/>
      <c r="QBE1" s="16"/>
      <c r="QBF1" s="16"/>
      <c r="QBG1" s="16"/>
      <c r="QBH1" s="16"/>
      <c r="QBI1" s="16"/>
      <c r="QBJ1" s="16"/>
      <c r="QBK1" s="16"/>
      <c r="QBL1" s="16"/>
      <c r="QBM1" s="16"/>
      <c r="QBN1" s="16"/>
      <c r="QBO1" s="16"/>
      <c r="QBP1" s="16"/>
      <c r="QBQ1" s="16"/>
      <c r="QBR1" s="16"/>
      <c r="QBS1" s="16"/>
      <c r="QBT1" s="16"/>
      <c r="QBU1" s="16"/>
      <c r="QBV1" s="16"/>
      <c r="QBW1" s="16"/>
      <c r="QBX1" s="16"/>
      <c r="QBY1" s="16"/>
      <c r="QBZ1" s="16"/>
      <c r="QCA1" s="16"/>
      <c r="QCB1" s="16"/>
      <c r="QCC1" s="16"/>
      <c r="QCD1" s="16"/>
      <c r="QCE1" s="16"/>
      <c r="QCF1" s="16"/>
      <c r="QCG1" s="16"/>
      <c r="QCH1" s="16"/>
      <c r="QCI1" s="16"/>
      <c r="QCJ1" s="16"/>
      <c r="QCK1" s="16"/>
      <c r="QCL1" s="16"/>
      <c r="QCM1" s="16"/>
      <c r="QCN1" s="16"/>
      <c r="QCO1" s="16"/>
      <c r="QCP1" s="16"/>
      <c r="QCQ1" s="16"/>
      <c r="QCR1" s="16"/>
      <c r="QCS1" s="16"/>
      <c r="QCT1" s="16"/>
      <c r="QCU1" s="16"/>
      <c r="QCV1" s="16"/>
      <c r="QCW1" s="16"/>
      <c r="QCX1" s="16"/>
      <c r="QCY1" s="16"/>
      <c r="QCZ1" s="16"/>
      <c r="QDA1" s="16"/>
      <c r="QDB1" s="16"/>
      <c r="QDC1" s="16"/>
      <c r="QDD1" s="16"/>
      <c r="QDE1" s="16"/>
      <c r="QDF1" s="16"/>
      <c r="QDG1" s="16"/>
      <c r="QDH1" s="16"/>
      <c r="QDI1" s="16"/>
      <c r="QDJ1" s="16"/>
      <c r="QDK1" s="16"/>
      <c r="QDL1" s="16"/>
      <c r="QDM1" s="16"/>
      <c r="QDN1" s="16"/>
      <c r="QDO1" s="16"/>
      <c r="QDP1" s="16"/>
      <c r="QDQ1" s="16"/>
      <c r="QDR1" s="16"/>
      <c r="QDS1" s="16"/>
      <c r="QDT1" s="16"/>
      <c r="QDU1" s="16"/>
      <c r="QDV1" s="16"/>
      <c r="QDW1" s="16"/>
      <c r="QDX1" s="16"/>
      <c r="QDY1" s="16"/>
      <c r="QDZ1" s="16"/>
      <c r="QEA1" s="16"/>
      <c r="QEB1" s="16"/>
      <c r="QEC1" s="16"/>
      <c r="QED1" s="16"/>
      <c r="QEE1" s="16"/>
      <c r="QEF1" s="16"/>
      <c r="QEG1" s="16"/>
      <c r="QEH1" s="16"/>
      <c r="QEI1" s="16"/>
      <c r="QEJ1" s="16"/>
      <c r="QEK1" s="16"/>
      <c r="QEL1" s="16"/>
      <c r="QEM1" s="16"/>
      <c r="QEN1" s="16"/>
      <c r="QEO1" s="16"/>
      <c r="QEP1" s="16"/>
      <c r="QEQ1" s="16"/>
      <c r="QER1" s="16"/>
      <c r="QES1" s="16"/>
      <c r="QET1" s="16"/>
      <c r="QEU1" s="16"/>
      <c r="QEV1" s="16"/>
      <c r="QEW1" s="16"/>
      <c r="QEX1" s="16"/>
      <c r="QEY1" s="16"/>
      <c r="QEZ1" s="16"/>
      <c r="QFA1" s="16"/>
      <c r="QFB1" s="16"/>
      <c r="QFC1" s="16"/>
      <c r="QFD1" s="16"/>
      <c r="QFE1" s="16"/>
      <c r="QFF1" s="16"/>
      <c r="QFG1" s="16"/>
      <c r="QFH1" s="16"/>
      <c r="QFI1" s="16"/>
      <c r="QFJ1" s="16"/>
      <c r="QFK1" s="16"/>
      <c r="QFL1" s="16"/>
      <c r="QFM1" s="16"/>
      <c r="QFN1" s="16"/>
      <c r="QFO1" s="16"/>
      <c r="QFP1" s="16"/>
      <c r="QFQ1" s="16"/>
      <c r="QFR1" s="16"/>
      <c r="QFS1" s="16"/>
      <c r="QFT1" s="16"/>
      <c r="QFU1" s="16"/>
      <c r="QFV1" s="16"/>
      <c r="QFW1" s="16"/>
      <c r="QFX1" s="16"/>
      <c r="QFY1" s="16"/>
      <c r="QFZ1" s="16"/>
      <c r="QGA1" s="16"/>
      <c r="QGB1" s="16"/>
      <c r="QGC1" s="16"/>
      <c r="QGD1" s="16"/>
      <c r="QGE1" s="16"/>
      <c r="QGF1" s="16"/>
      <c r="QGG1" s="16"/>
      <c r="QGH1" s="16"/>
      <c r="QGI1" s="16"/>
      <c r="QGJ1" s="16"/>
      <c r="QGK1" s="16"/>
      <c r="QGL1" s="16"/>
      <c r="QGM1" s="16"/>
      <c r="QGN1" s="16"/>
      <c r="QGO1" s="16"/>
      <c r="QGP1" s="16"/>
      <c r="QGQ1" s="16"/>
      <c r="QGR1" s="16"/>
      <c r="QGS1" s="16"/>
      <c r="QGT1" s="16"/>
      <c r="QGU1" s="16"/>
      <c r="QGV1" s="16"/>
      <c r="QGW1" s="16"/>
      <c r="QGX1" s="16"/>
      <c r="QGY1" s="16"/>
      <c r="QGZ1" s="16"/>
      <c r="QHA1" s="16"/>
      <c r="QHB1" s="16"/>
      <c r="QHC1" s="16"/>
      <c r="QHD1" s="16"/>
      <c r="QHE1" s="16"/>
      <c r="QHF1" s="16"/>
      <c r="QHG1" s="16"/>
      <c r="QHH1" s="16"/>
      <c r="QHI1" s="16"/>
      <c r="QHJ1" s="16"/>
      <c r="QHK1" s="16"/>
      <c r="QHL1" s="16"/>
      <c r="QHM1" s="16"/>
      <c r="QHN1" s="16"/>
      <c r="QHO1" s="16"/>
      <c r="QHP1" s="16"/>
      <c r="QHQ1" s="16"/>
      <c r="QHR1" s="16"/>
      <c r="QHS1" s="16"/>
      <c r="QHT1" s="16"/>
      <c r="QHU1" s="16"/>
      <c r="QHV1" s="16"/>
      <c r="QHW1" s="16"/>
      <c r="QHX1" s="16"/>
      <c r="QHY1" s="16"/>
      <c r="QHZ1" s="16"/>
      <c r="QIA1" s="16"/>
      <c r="QIB1" s="16"/>
      <c r="QIC1" s="16"/>
      <c r="QID1" s="16"/>
      <c r="QIE1" s="16"/>
      <c r="QIF1" s="16"/>
      <c r="QIG1" s="16"/>
      <c r="QIH1" s="16"/>
      <c r="QII1" s="16"/>
      <c r="QIJ1" s="16"/>
      <c r="QIK1" s="16"/>
      <c r="QIL1" s="16"/>
      <c r="QIM1" s="16"/>
      <c r="QIN1" s="16"/>
      <c r="QIO1" s="16"/>
      <c r="QIP1" s="16"/>
      <c r="QIQ1" s="16"/>
      <c r="QIR1" s="16"/>
      <c r="QIS1" s="16"/>
      <c r="QIT1" s="16"/>
      <c r="QIU1" s="16"/>
      <c r="QIV1" s="16"/>
      <c r="QIW1" s="16"/>
      <c r="QIX1" s="16"/>
      <c r="QIY1" s="16"/>
      <c r="QIZ1" s="16"/>
      <c r="QJA1" s="16"/>
      <c r="QJB1" s="16"/>
      <c r="QJC1" s="16"/>
      <c r="QJD1" s="16"/>
      <c r="QJE1" s="16"/>
      <c r="QJF1" s="16"/>
      <c r="QJG1" s="16"/>
      <c r="QJH1" s="16"/>
      <c r="QJI1" s="16"/>
      <c r="QJJ1" s="16"/>
      <c r="QJK1" s="16"/>
      <c r="QJL1" s="16"/>
      <c r="QJM1" s="16"/>
      <c r="QJN1" s="16"/>
      <c r="QJO1" s="16"/>
      <c r="QJP1" s="16"/>
      <c r="QJQ1" s="16"/>
      <c r="QJR1" s="16"/>
      <c r="QJS1" s="16"/>
      <c r="QJT1" s="16"/>
      <c r="QJU1" s="16"/>
      <c r="QJV1" s="16"/>
      <c r="QJW1" s="16"/>
      <c r="QJX1" s="16"/>
      <c r="QJY1" s="16"/>
      <c r="QJZ1" s="16"/>
      <c r="QKA1" s="16"/>
      <c r="QKB1" s="16"/>
      <c r="QKC1" s="16"/>
      <c r="QKD1" s="16"/>
      <c r="QKE1" s="16"/>
      <c r="QKF1" s="16"/>
      <c r="QKG1" s="16"/>
      <c r="QKH1" s="16"/>
      <c r="QKI1" s="16"/>
      <c r="QKJ1" s="16"/>
      <c r="QKK1" s="16"/>
      <c r="QKL1" s="16"/>
      <c r="QKM1" s="16"/>
      <c r="QKN1" s="16"/>
      <c r="QKO1" s="16"/>
      <c r="QKP1" s="16"/>
      <c r="QKQ1" s="16"/>
      <c r="QKR1" s="16"/>
      <c r="QKS1" s="16"/>
      <c r="QKT1" s="16"/>
      <c r="QKU1" s="16"/>
      <c r="QKV1" s="16"/>
      <c r="QKW1" s="16"/>
      <c r="QKX1" s="16"/>
      <c r="QKY1" s="16"/>
      <c r="QKZ1" s="16"/>
      <c r="QLA1" s="16"/>
      <c r="QLB1" s="16"/>
      <c r="QLC1" s="16"/>
      <c r="QLD1" s="16"/>
      <c r="QLE1" s="16"/>
      <c r="QLF1" s="16"/>
      <c r="QLG1" s="16"/>
      <c r="QLH1" s="16"/>
      <c r="QLI1" s="16"/>
      <c r="QLJ1" s="16"/>
      <c r="QLK1" s="16"/>
      <c r="QLL1" s="16"/>
      <c r="QLM1" s="16"/>
      <c r="QLN1" s="16"/>
      <c r="QLO1" s="16"/>
      <c r="QLP1" s="16"/>
      <c r="QLQ1" s="16"/>
      <c r="QLR1" s="16"/>
      <c r="QLS1" s="16"/>
      <c r="QLT1" s="16"/>
      <c r="QLU1" s="16"/>
      <c r="QLV1" s="16"/>
      <c r="QLW1" s="16"/>
      <c r="QLX1" s="16"/>
      <c r="QLY1" s="16"/>
      <c r="QLZ1" s="16"/>
      <c r="QMA1" s="16"/>
      <c r="QMB1" s="16"/>
      <c r="QMC1" s="16"/>
      <c r="QMD1" s="16"/>
      <c r="QME1" s="16"/>
      <c r="QMF1" s="16"/>
      <c r="QMG1" s="16"/>
      <c r="QMH1" s="16"/>
      <c r="QMI1" s="16"/>
      <c r="QMJ1" s="16"/>
      <c r="QMK1" s="16"/>
      <c r="QML1" s="16"/>
      <c r="QMM1" s="16"/>
      <c r="QMN1" s="16"/>
      <c r="QMO1" s="16"/>
      <c r="QMP1" s="16"/>
      <c r="QMQ1" s="16"/>
      <c r="QMR1" s="16"/>
      <c r="QMS1" s="16"/>
      <c r="QMT1" s="16"/>
      <c r="QMU1" s="16"/>
      <c r="QMV1" s="16"/>
      <c r="QMW1" s="16"/>
      <c r="QMX1" s="16"/>
      <c r="QMY1" s="16"/>
      <c r="QMZ1" s="16"/>
      <c r="QNA1" s="16"/>
      <c r="QNB1" s="16"/>
      <c r="QNC1" s="16"/>
      <c r="QND1" s="16"/>
      <c r="QNE1" s="16"/>
      <c r="QNF1" s="16"/>
      <c r="QNG1" s="16"/>
      <c r="QNH1" s="16"/>
      <c r="QNI1" s="16"/>
      <c r="QNJ1" s="16"/>
      <c r="QNK1" s="16"/>
      <c r="QNL1" s="16"/>
      <c r="QNM1" s="16"/>
      <c r="QNN1" s="16"/>
      <c r="QNO1" s="16"/>
      <c r="QNP1" s="16"/>
      <c r="QNQ1" s="16"/>
      <c r="QNR1" s="16"/>
      <c r="QNS1" s="16"/>
      <c r="QNT1" s="16"/>
      <c r="QNU1" s="16"/>
      <c r="QNV1" s="16"/>
      <c r="QNW1" s="16"/>
      <c r="QNX1" s="16"/>
      <c r="QNY1" s="16"/>
      <c r="QNZ1" s="16"/>
      <c r="QOA1" s="16"/>
      <c r="QOB1" s="16"/>
      <c r="QOC1" s="16"/>
      <c r="QOD1" s="16"/>
      <c r="QOE1" s="16"/>
      <c r="QOF1" s="16"/>
      <c r="QOG1" s="16"/>
      <c r="QOH1" s="16"/>
      <c r="QOI1" s="16"/>
      <c r="QOJ1" s="16"/>
      <c r="QOK1" s="16"/>
      <c r="QOL1" s="16"/>
      <c r="QOM1" s="16"/>
      <c r="QON1" s="16"/>
      <c r="QOO1" s="16"/>
      <c r="QOP1" s="16"/>
      <c r="QOQ1" s="16"/>
      <c r="QOR1" s="16"/>
      <c r="QOS1" s="16"/>
      <c r="QOT1" s="16"/>
      <c r="QOU1" s="16"/>
      <c r="QOV1" s="16"/>
      <c r="QOW1" s="16"/>
      <c r="QOX1" s="16"/>
      <c r="QOY1" s="16"/>
      <c r="QOZ1" s="16"/>
      <c r="QPA1" s="16"/>
      <c r="QPB1" s="16"/>
      <c r="QPC1" s="16"/>
      <c r="QPD1" s="16"/>
      <c r="QPE1" s="16"/>
      <c r="QPF1" s="16"/>
      <c r="QPG1" s="16"/>
      <c r="QPH1" s="16"/>
      <c r="QPI1" s="16"/>
      <c r="QPJ1" s="16"/>
      <c r="QPK1" s="16"/>
      <c r="QPL1" s="16"/>
      <c r="QPM1" s="16"/>
      <c r="QPN1" s="16"/>
      <c r="QPO1" s="16"/>
      <c r="QPP1" s="16"/>
      <c r="QPQ1" s="16"/>
      <c r="QPR1" s="16"/>
      <c r="QPS1" s="16"/>
      <c r="QPT1" s="16"/>
      <c r="QPU1" s="16"/>
      <c r="QPV1" s="16"/>
      <c r="QPW1" s="16"/>
      <c r="QPX1" s="16"/>
      <c r="QPY1" s="16"/>
      <c r="QPZ1" s="16"/>
      <c r="QQA1" s="16"/>
      <c r="QQB1" s="16"/>
      <c r="QQC1" s="16"/>
      <c r="QQD1" s="16"/>
      <c r="QQE1" s="16"/>
      <c r="QQF1" s="16"/>
      <c r="QQG1" s="16"/>
      <c r="QQH1" s="16"/>
      <c r="QQI1" s="16"/>
      <c r="QQJ1" s="16"/>
      <c r="QQK1" s="16"/>
      <c r="QQL1" s="16"/>
      <c r="QQM1" s="16"/>
      <c r="QQN1" s="16"/>
      <c r="QQO1" s="16"/>
      <c r="QQP1" s="16"/>
      <c r="QQQ1" s="16"/>
      <c r="QQR1" s="16"/>
      <c r="QQS1" s="16"/>
      <c r="QQT1" s="16"/>
      <c r="QQU1" s="16"/>
      <c r="QQV1" s="16"/>
      <c r="QQW1" s="16"/>
      <c r="QQX1" s="16"/>
      <c r="QQY1" s="16"/>
      <c r="QQZ1" s="16"/>
      <c r="QRA1" s="16"/>
      <c r="QRB1" s="16"/>
      <c r="QRC1" s="16"/>
      <c r="QRD1" s="16"/>
      <c r="QRE1" s="16"/>
      <c r="QRF1" s="16"/>
      <c r="QRG1" s="16"/>
      <c r="QRH1" s="16"/>
      <c r="QRI1" s="16"/>
      <c r="QRJ1" s="16"/>
      <c r="QRK1" s="16"/>
      <c r="QRL1" s="16"/>
      <c r="QRM1" s="16"/>
      <c r="QRN1" s="16"/>
      <c r="QRO1" s="16"/>
      <c r="QRP1" s="16"/>
      <c r="QRQ1" s="16"/>
      <c r="QRR1" s="16"/>
      <c r="QRS1" s="16"/>
      <c r="QRT1" s="16"/>
      <c r="QRU1" s="16"/>
      <c r="QRV1" s="16"/>
      <c r="QRW1" s="16"/>
      <c r="QRX1" s="16"/>
      <c r="QRY1" s="16"/>
      <c r="QRZ1" s="16"/>
      <c r="QSA1" s="16"/>
      <c r="QSB1" s="16"/>
      <c r="QSC1" s="16"/>
      <c r="QSD1" s="16"/>
      <c r="QSE1" s="16"/>
      <c r="QSF1" s="16"/>
      <c r="QSG1" s="16"/>
      <c r="QSH1" s="16"/>
      <c r="QSI1" s="16"/>
      <c r="QSJ1" s="16"/>
      <c r="QSK1" s="16"/>
      <c r="QSL1" s="16"/>
      <c r="QSM1" s="16"/>
      <c r="QSN1" s="16"/>
      <c r="QSO1" s="16"/>
      <c r="QSP1" s="16"/>
      <c r="QSQ1" s="16"/>
      <c r="QSR1" s="16"/>
      <c r="QSS1" s="16"/>
      <c r="QST1" s="16"/>
      <c r="QSU1" s="16"/>
      <c r="QSV1" s="16"/>
      <c r="QSW1" s="16"/>
      <c r="QSX1" s="16"/>
      <c r="QSY1" s="16"/>
      <c r="QSZ1" s="16"/>
      <c r="QTA1" s="16"/>
      <c r="QTB1" s="16"/>
      <c r="QTC1" s="16"/>
      <c r="QTD1" s="16"/>
      <c r="QTE1" s="16"/>
      <c r="QTF1" s="16"/>
      <c r="QTG1" s="16"/>
      <c r="QTH1" s="16"/>
      <c r="QTI1" s="16"/>
      <c r="QTJ1" s="16"/>
      <c r="QTK1" s="16"/>
      <c r="QTL1" s="16"/>
      <c r="QTM1" s="16"/>
      <c r="QTN1" s="16"/>
      <c r="QTO1" s="16"/>
      <c r="QTP1" s="16"/>
      <c r="QTQ1" s="16"/>
      <c r="QTR1" s="16"/>
      <c r="QTS1" s="16"/>
      <c r="QTT1" s="16"/>
      <c r="QTU1" s="16"/>
      <c r="QTV1" s="16"/>
      <c r="QTW1" s="16"/>
      <c r="QTX1" s="16"/>
      <c r="QTY1" s="16"/>
      <c r="QTZ1" s="16"/>
      <c r="QUA1" s="16"/>
      <c r="QUB1" s="16"/>
      <c r="QUC1" s="16"/>
      <c r="QUD1" s="16"/>
      <c r="QUE1" s="16"/>
      <c r="QUF1" s="16"/>
      <c r="QUG1" s="16"/>
      <c r="QUH1" s="16"/>
      <c r="QUI1" s="16"/>
      <c r="QUJ1" s="16"/>
      <c r="QUK1" s="16"/>
      <c r="QUL1" s="16"/>
      <c r="QUM1" s="16"/>
      <c r="QUN1" s="16"/>
      <c r="QUO1" s="16"/>
      <c r="QUP1" s="16"/>
      <c r="QUQ1" s="16"/>
      <c r="QUR1" s="16"/>
      <c r="QUS1" s="16"/>
      <c r="QUT1" s="16"/>
      <c r="QUU1" s="16"/>
      <c r="QUV1" s="16"/>
      <c r="QUW1" s="16"/>
      <c r="QUX1" s="16"/>
      <c r="QUY1" s="16"/>
      <c r="QUZ1" s="16"/>
      <c r="QVA1" s="16"/>
      <c r="QVB1" s="16"/>
      <c r="QVC1" s="16"/>
      <c r="QVD1" s="16"/>
      <c r="QVE1" s="16"/>
      <c r="QVF1" s="16"/>
      <c r="QVG1" s="16"/>
      <c r="QVH1" s="16"/>
      <c r="QVI1" s="16"/>
      <c r="QVJ1" s="16"/>
      <c r="QVK1" s="16"/>
      <c r="QVL1" s="16"/>
      <c r="QVM1" s="16"/>
      <c r="QVN1" s="16"/>
      <c r="QVO1" s="16"/>
      <c r="QVP1" s="16"/>
      <c r="QVQ1" s="16"/>
      <c r="QVR1" s="16"/>
      <c r="QVS1" s="16"/>
      <c r="QVT1" s="16"/>
      <c r="QVU1" s="16"/>
      <c r="QVV1" s="16"/>
      <c r="QVW1" s="16"/>
      <c r="QVX1" s="16"/>
      <c r="QVY1" s="16"/>
      <c r="QVZ1" s="16"/>
      <c r="QWA1" s="16"/>
      <c r="QWB1" s="16"/>
      <c r="QWC1" s="16"/>
      <c r="QWD1" s="16"/>
      <c r="QWE1" s="16"/>
      <c r="QWF1" s="16"/>
      <c r="QWG1" s="16"/>
      <c r="QWH1" s="16"/>
      <c r="QWI1" s="16"/>
      <c r="QWJ1" s="16"/>
      <c r="QWK1" s="16"/>
      <c r="QWL1" s="16"/>
      <c r="QWM1" s="16"/>
      <c r="QWN1" s="16"/>
      <c r="QWO1" s="16"/>
      <c r="QWP1" s="16"/>
      <c r="QWQ1" s="16"/>
      <c r="QWR1" s="16"/>
      <c r="QWS1" s="16"/>
      <c r="QWT1" s="16"/>
      <c r="QWU1" s="16"/>
      <c r="QWV1" s="16"/>
      <c r="QWW1" s="16"/>
      <c r="QWX1" s="16"/>
      <c r="QWY1" s="16"/>
      <c r="QWZ1" s="16"/>
      <c r="QXA1" s="16"/>
      <c r="QXB1" s="16"/>
      <c r="QXC1" s="16"/>
      <c r="QXD1" s="16"/>
      <c r="QXE1" s="16"/>
      <c r="QXF1" s="16"/>
      <c r="QXG1" s="16"/>
      <c r="QXH1" s="16"/>
      <c r="QXI1" s="16"/>
      <c r="QXJ1" s="16"/>
      <c r="QXK1" s="16"/>
      <c r="QXL1" s="16"/>
      <c r="QXM1" s="16"/>
      <c r="QXN1" s="16"/>
      <c r="QXO1" s="16"/>
      <c r="QXP1" s="16"/>
      <c r="QXQ1" s="16"/>
      <c r="QXR1" s="16"/>
      <c r="QXS1" s="16"/>
      <c r="QXT1" s="16"/>
      <c r="QXU1" s="16"/>
      <c r="QXV1" s="16"/>
      <c r="QXW1" s="16"/>
      <c r="QXX1" s="16"/>
      <c r="QXY1" s="16"/>
      <c r="QXZ1" s="16"/>
      <c r="QYA1" s="16"/>
      <c r="QYB1" s="16"/>
      <c r="QYC1" s="16"/>
      <c r="QYD1" s="16"/>
      <c r="QYE1" s="16"/>
      <c r="QYF1" s="16"/>
      <c r="QYG1" s="16"/>
      <c r="QYH1" s="16"/>
      <c r="QYI1" s="16"/>
      <c r="QYJ1" s="16"/>
      <c r="QYK1" s="16"/>
      <c r="QYL1" s="16"/>
      <c r="QYM1" s="16"/>
      <c r="QYN1" s="16"/>
      <c r="QYO1" s="16"/>
      <c r="QYP1" s="16"/>
      <c r="QYQ1" s="16"/>
      <c r="QYR1" s="16"/>
      <c r="QYS1" s="16"/>
      <c r="QYT1" s="16"/>
      <c r="QYU1" s="16"/>
      <c r="QYV1" s="16"/>
      <c r="QYW1" s="16"/>
      <c r="QYX1" s="16"/>
      <c r="QYY1" s="16"/>
      <c r="QYZ1" s="16"/>
      <c r="QZA1" s="16"/>
      <c r="QZB1" s="16"/>
      <c r="QZC1" s="16"/>
      <c r="QZD1" s="16"/>
      <c r="QZE1" s="16"/>
      <c r="QZF1" s="16"/>
      <c r="QZG1" s="16"/>
      <c r="QZH1" s="16"/>
      <c r="QZI1" s="16"/>
      <c r="QZJ1" s="16"/>
      <c r="QZK1" s="16"/>
      <c r="QZL1" s="16"/>
      <c r="QZM1" s="16"/>
      <c r="QZN1" s="16"/>
      <c r="QZO1" s="16"/>
      <c r="QZP1" s="16"/>
      <c r="QZQ1" s="16"/>
      <c r="QZR1" s="16"/>
      <c r="QZS1" s="16"/>
      <c r="QZT1" s="16"/>
      <c r="QZU1" s="16"/>
      <c r="QZV1" s="16"/>
      <c r="QZW1" s="16"/>
      <c r="QZX1" s="16"/>
      <c r="QZY1" s="16"/>
      <c r="QZZ1" s="16"/>
      <c r="RAA1" s="16"/>
      <c r="RAB1" s="16"/>
      <c r="RAC1" s="16"/>
      <c r="RAD1" s="16"/>
      <c r="RAE1" s="16"/>
      <c r="RAF1" s="16"/>
      <c r="RAG1" s="16"/>
      <c r="RAH1" s="16"/>
      <c r="RAI1" s="16"/>
      <c r="RAJ1" s="16"/>
      <c r="RAK1" s="16"/>
      <c r="RAL1" s="16"/>
      <c r="RAM1" s="16"/>
      <c r="RAN1" s="16"/>
      <c r="RAO1" s="16"/>
      <c r="RAP1" s="16"/>
      <c r="RAQ1" s="16"/>
      <c r="RAR1" s="16"/>
      <c r="RAS1" s="16"/>
      <c r="RAT1" s="16"/>
      <c r="RAU1" s="16"/>
      <c r="RAV1" s="16"/>
      <c r="RAW1" s="16"/>
      <c r="RAX1" s="16"/>
      <c r="RAY1" s="16"/>
      <c r="RAZ1" s="16"/>
      <c r="RBA1" s="16"/>
      <c r="RBB1" s="16"/>
      <c r="RBC1" s="16"/>
      <c r="RBD1" s="16"/>
      <c r="RBE1" s="16"/>
      <c r="RBF1" s="16"/>
      <c r="RBG1" s="16"/>
      <c r="RBH1" s="16"/>
      <c r="RBI1" s="16"/>
      <c r="RBJ1" s="16"/>
      <c r="RBK1" s="16"/>
      <c r="RBL1" s="16"/>
      <c r="RBM1" s="16"/>
      <c r="RBN1" s="16"/>
      <c r="RBO1" s="16"/>
      <c r="RBP1" s="16"/>
      <c r="RBQ1" s="16"/>
      <c r="RBR1" s="16"/>
      <c r="RBS1" s="16"/>
      <c r="RBT1" s="16"/>
      <c r="RBU1" s="16"/>
      <c r="RBV1" s="16"/>
      <c r="RBW1" s="16"/>
      <c r="RBX1" s="16"/>
      <c r="RBY1" s="16"/>
      <c r="RBZ1" s="16"/>
      <c r="RCA1" s="16"/>
      <c r="RCB1" s="16"/>
      <c r="RCC1" s="16"/>
      <c r="RCD1" s="16"/>
      <c r="RCE1" s="16"/>
      <c r="RCF1" s="16"/>
      <c r="RCG1" s="16"/>
      <c r="RCH1" s="16"/>
      <c r="RCI1" s="16"/>
      <c r="RCJ1" s="16"/>
      <c r="RCK1" s="16"/>
      <c r="RCL1" s="16"/>
      <c r="RCM1" s="16"/>
      <c r="RCN1" s="16"/>
      <c r="RCO1" s="16"/>
      <c r="RCP1" s="16"/>
      <c r="RCQ1" s="16"/>
      <c r="RCR1" s="16"/>
      <c r="RCS1" s="16"/>
      <c r="RCT1" s="16"/>
      <c r="RCU1" s="16"/>
      <c r="RCV1" s="16"/>
      <c r="RCW1" s="16"/>
      <c r="RCX1" s="16"/>
      <c r="RCY1" s="16"/>
      <c r="RCZ1" s="16"/>
      <c r="RDA1" s="16"/>
      <c r="RDB1" s="16"/>
      <c r="RDC1" s="16"/>
      <c r="RDD1" s="16"/>
      <c r="RDE1" s="16"/>
      <c r="RDF1" s="16"/>
      <c r="RDG1" s="16"/>
      <c r="RDH1" s="16"/>
      <c r="RDI1" s="16"/>
      <c r="RDJ1" s="16"/>
      <c r="RDK1" s="16"/>
      <c r="RDL1" s="16"/>
      <c r="RDM1" s="16"/>
      <c r="RDN1" s="16"/>
      <c r="RDO1" s="16"/>
      <c r="RDP1" s="16"/>
      <c r="RDQ1" s="16"/>
      <c r="RDR1" s="16"/>
      <c r="RDS1" s="16"/>
      <c r="RDT1" s="16"/>
      <c r="RDU1" s="16"/>
      <c r="RDV1" s="16"/>
      <c r="RDW1" s="16"/>
      <c r="RDX1" s="16"/>
      <c r="RDY1" s="16"/>
      <c r="RDZ1" s="16"/>
      <c r="REA1" s="16"/>
      <c r="REB1" s="16"/>
      <c r="REC1" s="16"/>
      <c r="RED1" s="16"/>
      <c r="REE1" s="16"/>
      <c r="REF1" s="16"/>
      <c r="REG1" s="16"/>
      <c r="REH1" s="16"/>
      <c r="REI1" s="16"/>
      <c r="REJ1" s="16"/>
      <c r="REK1" s="16"/>
      <c r="REL1" s="16"/>
      <c r="REM1" s="16"/>
      <c r="REN1" s="16"/>
      <c r="REO1" s="16"/>
      <c r="REP1" s="16"/>
      <c r="REQ1" s="16"/>
      <c r="RER1" s="16"/>
      <c r="RES1" s="16"/>
      <c r="RET1" s="16"/>
      <c r="REU1" s="16"/>
      <c r="REV1" s="16"/>
      <c r="REW1" s="16"/>
      <c r="REX1" s="16"/>
      <c r="REY1" s="16"/>
      <c r="REZ1" s="16"/>
      <c r="RFA1" s="16"/>
      <c r="RFB1" s="16"/>
      <c r="RFC1" s="16"/>
      <c r="RFD1" s="16"/>
      <c r="RFE1" s="16"/>
      <c r="RFF1" s="16"/>
      <c r="RFG1" s="16"/>
      <c r="RFH1" s="16"/>
      <c r="RFI1" s="16"/>
      <c r="RFJ1" s="16"/>
      <c r="RFK1" s="16"/>
      <c r="RFL1" s="16"/>
      <c r="RFM1" s="16"/>
      <c r="RFN1" s="16"/>
      <c r="RFO1" s="16"/>
      <c r="RFP1" s="16"/>
      <c r="RFQ1" s="16"/>
      <c r="RFR1" s="16"/>
      <c r="RFS1" s="16"/>
      <c r="RFT1" s="16"/>
      <c r="RFU1" s="16"/>
      <c r="RFV1" s="16"/>
      <c r="RFW1" s="16"/>
      <c r="RFX1" s="16"/>
      <c r="RFY1" s="16"/>
      <c r="RFZ1" s="16"/>
      <c r="RGA1" s="16"/>
      <c r="RGB1" s="16"/>
      <c r="RGC1" s="16"/>
      <c r="RGD1" s="16"/>
      <c r="RGE1" s="16"/>
      <c r="RGF1" s="16"/>
      <c r="RGG1" s="16"/>
      <c r="RGH1" s="16"/>
      <c r="RGI1" s="16"/>
      <c r="RGJ1" s="16"/>
      <c r="RGK1" s="16"/>
      <c r="RGL1" s="16"/>
      <c r="RGM1" s="16"/>
      <c r="RGN1" s="16"/>
      <c r="RGO1" s="16"/>
      <c r="RGP1" s="16"/>
      <c r="RGQ1" s="16"/>
      <c r="RGR1" s="16"/>
      <c r="RGS1" s="16"/>
      <c r="RGT1" s="16"/>
      <c r="RGU1" s="16"/>
      <c r="RGV1" s="16"/>
      <c r="RGW1" s="16"/>
      <c r="RGX1" s="16"/>
      <c r="RGY1" s="16"/>
      <c r="RGZ1" s="16"/>
      <c r="RHA1" s="16"/>
      <c r="RHB1" s="16"/>
      <c r="RHC1" s="16"/>
      <c r="RHD1" s="16"/>
      <c r="RHE1" s="16"/>
      <c r="RHF1" s="16"/>
      <c r="RHG1" s="16"/>
      <c r="RHH1" s="16"/>
      <c r="RHI1" s="16"/>
      <c r="RHJ1" s="16"/>
      <c r="RHK1" s="16"/>
      <c r="RHL1" s="16"/>
      <c r="RHM1" s="16"/>
      <c r="RHN1" s="16"/>
      <c r="RHO1" s="16"/>
      <c r="RHP1" s="16"/>
      <c r="RHQ1" s="16"/>
      <c r="RHR1" s="16"/>
      <c r="RHS1" s="16"/>
      <c r="RHT1" s="16"/>
      <c r="RHU1" s="16"/>
      <c r="RHV1" s="16"/>
      <c r="RHW1" s="16"/>
      <c r="RHX1" s="16"/>
      <c r="RHY1" s="16"/>
      <c r="RHZ1" s="16"/>
      <c r="RIA1" s="16"/>
      <c r="RIB1" s="16"/>
      <c r="RIC1" s="16"/>
      <c r="RID1" s="16"/>
      <c r="RIE1" s="16"/>
      <c r="RIF1" s="16"/>
      <c r="RIG1" s="16"/>
      <c r="RIH1" s="16"/>
      <c r="RII1" s="16"/>
      <c r="RIJ1" s="16"/>
      <c r="RIK1" s="16"/>
      <c r="RIL1" s="16"/>
      <c r="RIM1" s="16"/>
      <c r="RIN1" s="16"/>
      <c r="RIO1" s="16"/>
      <c r="RIP1" s="16"/>
      <c r="RIQ1" s="16"/>
      <c r="RIR1" s="16"/>
      <c r="RIS1" s="16"/>
      <c r="RIT1" s="16"/>
      <c r="RIU1" s="16"/>
      <c r="RIV1" s="16"/>
      <c r="RIW1" s="16"/>
      <c r="RIX1" s="16"/>
      <c r="RIY1" s="16"/>
      <c r="RIZ1" s="16"/>
      <c r="RJA1" s="16"/>
      <c r="RJB1" s="16"/>
      <c r="RJC1" s="16"/>
      <c r="RJD1" s="16"/>
      <c r="RJE1" s="16"/>
      <c r="RJF1" s="16"/>
      <c r="RJG1" s="16"/>
      <c r="RJH1" s="16"/>
      <c r="RJI1" s="16"/>
      <c r="RJJ1" s="16"/>
      <c r="RJK1" s="16"/>
      <c r="RJL1" s="16"/>
      <c r="RJM1" s="16"/>
      <c r="RJN1" s="16"/>
      <c r="RJO1" s="16"/>
      <c r="RJP1" s="16"/>
      <c r="RJQ1" s="16"/>
      <c r="RJR1" s="16"/>
      <c r="RJS1" s="16"/>
      <c r="RJT1" s="16"/>
      <c r="RJU1" s="16"/>
      <c r="RJV1" s="16"/>
      <c r="RJW1" s="16"/>
      <c r="RJX1" s="16"/>
      <c r="RJY1" s="16"/>
      <c r="RJZ1" s="16"/>
      <c r="RKA1" s="16"/>
      <c r="RKB1" s="16"/>
      <c r="RKC1" s="16"/>
      <c r="RKD1" s="16"/>
      <c r="RKE1" s="16"/>
      <c r="RKF1" s="16"/>
      <c r="RKG1" s="16"/>
      <c r="RKH1" s="16"/>
      <c r="RKI1" s="16"/>
      <c r="RKJ1" s="16"/>
      <c r="RKK1" s="16"/>
      <c r="RKL1" s="16"/>
      <c r="RKM1" s="16"/>
      <c r="RKN1" s="16"/>
      <c r="RKO1" s="16"/>
      <c r="RKP1" s="16"/>
      <c r="RKQ1" s="16"/>
      <c r="RKR1" s="16"/>
      <c r="RKS1" s="16"/>
      <c r="RKT1" s="16"/>
      <c r="RKU1" s="16"/>
      <c r="RKV1" s="16"/>
      <c r="RKW1" s="16"/>
      <c r="RKX1" s="16"/>
      <c r="RKY1" s="16"/>
      <c r="RKZ1" s="16"/>
      <c r="RLA1" s="16"/>
      <c r="RLB1" s="16"/>
      <c r="RLC1" s="16"/>
      <c r="RLD1" s="16"/>
      <c r="RLE1" s="16"/>
      <c r="RLF1" s="16"/>
      <c r="RLG1" s="16"/>
      <c r="RLH1" s="16"/>
      <c r="RLI1" s="16"/>
      <c r="RLJ1" s="16"/>
      <c r="RLK1" s="16"/>
      <c r="RLL1" s="16"/>
      <c r="RLM1" s="16"/>
      <c r="RLN1" s="16"/>
      <c r="RLO1" s="16"/>
      <c r="RLP1" s="16"/>
      <c r="RLQ1" s="16"/>
      <c r="RLR1" s="16"/>
      <c r="RLS1" s="16"/>
      <c r="RLT1" s="16"/>
      <c r="RLU1" s="16"/>
      <c r="RLV1" s="16"/>
      <c r="RLW1" s="16"/>
      <c r="RLX1" s="16"/>
      <c r="RLY1" s="16"/>
      <c r="RLZ1" s="16"/>
      <c r="RMA1" s="16"/>
      <c r="RMB1" s="16"/>
      <c r="RMC1" s="16"/>
      <c r="RMD1" s="16"/>
      <c r="RME1" s="16"/>
      <c r="RMF1" s="16"/>
      <c r="RMG1" s="16"/>
      <c r="RMH1" s="16"/>
      <c r="RMI1" s="16"/>
      <c r="RMJ1" s="16"/>
      <c r="RMK1" s="16"/>
      <c r="RML1" s="16"/>
      <c r="RMM1" s="16"/>
      <c r="RMN1" s="16"/>
      <c r="RMO1" s="16"/>
      <c r="RMP1" s="16"/>
      <c r="RMQ1" s="16"/>
      <c r="RMR1" s="16"/>
      <c r="RMS1" s="16"/>
      <c r="RMT1" s="16"/>
      <c r="RMU1" s="16"/>
      <c r="RMV1" s="16"/>
      <c r="RMW1" s="16"/>
      <c r="RMX1" s="16"/>
      <c r="RMY1" s="16"/>
      <c r="RMZ1" s="16"/>
      <c r="RNA1" s="16"/>
      <c r="RNB1" s="16"/>
      <c r="RNC1" s="16"/>
      <c r="RND1" s="16"/>
      <c r="RNE1" s="16"/>
      <c r="RNF1" s="16"/>
      <c r="RNG1" s="16"/>
      <c r="RNH1" s="16"/>
      <c r="RNI1" s="16"/>
      <c r="RNJ1" s="16"/>
      <c r="RNK1" s="16"/>
      <c r="RNL1" s="16"/>
      <c r="RNM1" s="16"/>
      <c r="RNN1" s="16"/>
      <c r="RNO1" s="16"/>
      <c r="RNP1" s="16"/>
      <c r="RNQ1" s="16"/>
      <c r="RNR1" s="16"/>
      <c r="RNS1" s="16"/>
      <c r="RNT1" s="16"/>
      <c r="RNU1" s="16"/>
      <c r="RNV1" s="16"/>
      <c r="RNW1" s="16"/>
      <c r="RNX1" s="16"/>
      <c r="RNY1" s="16"/>
      <c r="RNZ1" s="16"/>
      <c r="ROA1" s="16"/>
      <c r="ROB1" s="16"/>
      <c r="ROC1" s="16"/>
      <c r="ROD1" s="16"/>
      <c r="ROE1" s="16"/>
      <c r="ROF1" s="16"/>
      <c r="ROG1" s="16"/>
      <c r="ROH1" s="16"/>
      <c r="ROI1" s="16"/>
      <c r="ROJ1" s="16"/>
      <c r="ROK1" s="16"/>
      <c r="ROL1" s="16"/>
      <c r="ROM1" s="16"/>
      <c r="RON1" s="16"/>
      <c r="ROO1" s="16"/>
      <c r="ROP1" s="16"/>
      <c r="ROQ1" s="16"/>
      <c r="ROR1" s="16"/>
      <c r="ROS1" s="16"/>
      <c r="ROT1" s="16"/>
      <c r="ROU1" s="16"/>
      <c r="ROV1" s="16"/>
      <c r="ROW1" s="16"/>
      <c r="ROX1" s="16"/>
      <c r="ROY1" s="16"/>
      <c r="ROZ1" s="16"/>
      <c r="RPA1" s="16"/>
      <c r="RPB1" s="16"/>
      <c r="RPC1" s="16"/>
      <c r="RPD1" s="16"/>
      <c r="RPE1" s="16"/>
      <c r="RPF1" s="16"/>
      <c r="RPG1" s="16"/>
      <c r="RPH1" s="16"/>
      <c r="RPI1" s="16"/>
      <c r="RPJ1" s="16"/>
      <c r="RPK1" s="16"/>
      <c r="RPL1" s="16"/>
      <c r="RPM1" s="16"/>
      <c r="RPN1" s="16"/>
      <c r="RPO1" s="16"/>
      <c r="RPP1" s="16"/>
      <c r="RPQ1" s="16"/>
      <c r="RPR1" s="16"/>
      <c r="RPS1" s="16"/>
      <c r="RPT1" s="16"/>
      <c r="RPU1" s="16"/>
      <c r="RPV1" s="16"/>
      <c r="RPW1" s="16"/>
      <c r="RPX1" s="16"/>
      <c r="RPY1" s="16"/>
      <c r="RPZ1" s="16"/>
      <c r="RQA1" s="16"/>
      <c r="RQB1" s="16"/>
      <c r="RQC1" s="16"/>
      <c r="RQD1" s="16"/>
      <c r="RQE1" s="16"/>
      <c r="RQF1" s="16"/>
      <c r="RQG1" s="16"/>
      <c r="RQH1" s="16"/>
      <c r="RQI1" s="16"/>
      <c r="RQJ1" s="16"/>
      <c r="RQK1" s="16"/>
      <c r="RQL1" s="16"/>
      <c r="RQM1" s="16"/>
      <c r="RQN1" s="16"/>
      <c r="RQO1" s="16"/>
      <c r="RQP1" s="16"/>
      <c r="RQQ1" s="16"/>
      <c r="RQR1" s="16"/>
      <c r="RQS1" s="16"/>
      <c r="RQT1" s="16"/>
      <c r="RQU1" s="16"/>
      <c r="RQV1" s="16"/>
      <c r="RQW1" s="16"/>
      <c r="RQX1" s="16"/>
      <c r="RQY1" s="16"/>
      <c r="RQZ1" s="16"/>
      <c r="RRA1" s="16"/>
      <c r="RRB1" s="16"/>
      <c r="RRC1" s="16"/>
      <c r="RRD1" s="16"/>
      <c r="RRE1" s="16"/>
      <c r="RRF1" s="16"/>
      <c r="RRG1" s="16"/>
      <c r="RRH1" s="16"/>
      <c r="RRI1" s="16"/>
      <c r="RRJ1" s="16"/>
      <c r="RRK1" s="16"/>
      <c r="RRL1" s="16"/>
      <c r="RRM1" s="16"/>
      <c r="RRN1" s="16"/>
      <c r="RRO1" s="16"/>
      <c r="RRP1" s="16"/>
      <c r="RRQ1" s="16"/>
      <c r="RRR1" s="16"/>
      <c r="RRS1" s="16"/>
      <c r="RRT1" s="16"/>
      <c r="RRU1" s="16"/>
      <c r="RRV1" s="16"/>
      <c r="RRW1" s="16"/>
      <c r="RRX1" s="16"/>
      <c r="RRY1" s="16"/>
      <c r="RRZ1" s="16"/>
      <c r="RSA1" s="16"/>
      <c r="RSB1" s="16"/>
      <c r="RSC1" s="16"/>
      <c r="RSD1" s="16"/>
      <c r="RSE1" s="16"/>
      <c r="RSF1" s="16"/>
      <c r="RSG1" s="16"/>
      <c r="RSH1" s="16"/>
      <c r="RSI1" s="16"/>
      <c r="RSJ1" s="16"/>
      <c r="RSK1" s="16"/>
      <c r="RSL1" s="16"/>
      <c r="RSM1" s="16"/>
      <c r="RSN1" s="16"/>
      <c r="RSO1" s="16"/>
      <c r="RSP1" s="16"/>
      <c r="RSQ1" s="16"/>
      <c r="RSR1" s="16"/>
      <c r="RSS1" s="16"/>
      <c r="RST1" s="16"/>
      <c r="RSU1" s="16"/>
      <c r="RSV1" s="16"/>
      <c r="RSW1" s="16"/>
      <c r="RSX1" s="16"/>
      <c r="RSY1" s="16"/>
      <c r="RSZ1" s="16"/>
      <c r="RTA1" s="16"/>
      <c r="RTB1" s="16"/>
      <c r="RTC1" s="16"/>
      <c r="RTD1" s="16"/>
      <c r="RTE1" s="16"/>
      <c r="RTF1" s="16"/>
      <c r="RTG1" s="16"/>
      <c r="RTH1" s="16"/>
      <c r="RTI1" s="16"/>
      <c r="RTJ1" s="16"/>
      <c r="RTK1" s="16"/>
      <c r="RTL1" s="16"/>
      <c r="RTM1" s="16"/>
      <c r="RTN1" s="16"/>
      <c r="RTO1" s="16"/>
      <c r="RTP1" s="16"/>
      <c r="RTQ1" s="16"/>
      <c r="RTR1" s="16"/>
      <c r="RTS1" s="16"/>
      <c r="RTT1" s="16"/>
      <c r="RTU1" s="16"/>
      <c r="RTV1" s="16"/>
      <c r="RTW1" s="16"/>
      <c r="RTX1" s="16"/>
      <c r="RTY1" s="16"/>
      <c r="RTZ1" s="16"/>
      <c r="RUA1" s="16"/>
      <c r="RUB1" s="16"/>
      <c r="RUC1" s="16"/>
      <c r="RUD1" s="16"/>
      <c r="RUE1" s="16"/>
      <c r="RUF1" s="16"/>
      <c r="RUG1" s="16"/>
      <c r="RUH1" s="16"/>
      <c r="RUI1" s="16"/>
      <c r="RUJ1" s="16"/>
      <c r="RUK1" s="16"/>
      <c r="RUL1" s="16"/>
      <c r="RUM1" s="16"/>
      <c r="RUN1" s="16"/>
      <c r="RUO1" s="16"/>
      <c r="RUP1" s="16"/>
      <c r="RUQ1" s="16"/>
      <c r="RUR1" s="16"/>
      <c r="RUS1" s="16"/>
      <c r="RUT1" s="16"/>
      <c r="RUU1" s="16"/>
      <c r="RUV1" s="16"/>
      <c r="RUW1" s="16"/>
      <c r="RUX1" s="16"/>
      <c r="RUY1" s="16"/>
      <c r="RUZ1" s="16"/>
      <c r="RVA1" s="16"/>
      <c r="RVB1" s="16"/>
      <c r="RVC1" s="16"/>
      <c r="RVD1" s="16"/>
      <c r="RVE1" s="16"/>
      <c r="RVF1" s="16"/>
      <c r="RVG1" s="16"/>
      <c r="RVH1" s="16"/>
      <c r="RVI1" s="16"/>
      <c r="RVJ1" s="16"/>
      <c r="RVK1" s="16"/>
      <c r="RVL1" s="16"/>
      <c r="RVM1" s="16"/>
      <c r="RVN1" s="16"/>
      <c r="RVO1" s="16"/>
      <c r="RVP1" s="16"/>
      <c r="RVQ1" s="16"/>
      <c r="RVR1" s="16"/>
      <c r="RVS1" s="16"/>
      <c r="RVT1" s="16"/>
      <c r="RVU1" s="16"/>
      <c r="RVV1" s="16"/>
      <c r="RVW1" s="16"/>
      <c r="RVX1" s="16"/>
      <c r="RVY1" s="16"/>
      <c r="RVZ1" s="16"/>
      <c r="RWA1" s="16"/>
      <c r="RWB1" s="16"/>
      <c r="RWC1" s="16"/>
      <c r="RWD1" s="16"/>
      <c r="RWE1" s="16"/>
      <c r="RWF1" s="16"/>
      <c r="RWG1" s="16"/>
      <c r="RWH1" s="16"/>
      <c r="RWI1" s="16"/>
      <c r="RWJ1" s="16"/>
      <c r="RWK1" s="16"/>
      <c r="RWL1" s="16"/>
      <c r="RWM1" s="16"/>
      <c r="RWN1" s="16"/>
      <c r="RWO1" s="16"/>
      <c r="RWP1" s="16"/>
      <c r="RWQ1" s="16"/>
      <c r="RWR1" s="16"/>
      <c r="RWS1" s="16"/>
      <c r="RWT1" s="16"/>
      <c r="RWU1" s="16"/>
      <c r="RWV1" s="16"/>
      <c r="RWW1" s="16"/>
      <c r="RWX1" s="16"/>
      <c r="RWY1" s="16"/>
      <c r="RWZ1" s="16"/>
      <c r="RXA1" s="16"/>
      <c r="RXB1" s="16"/>
      <c r="RXC1" s="16"/>
      <c r="RXD1" s="16"/>
      <c r="RXE1" s="16"/>
      <c r="RXF1" s="16"/>
      <c r="RXG1" s="16"/>
      <c r="RXH1" s="16"/>
      <c r="RXI1" s="16"/>
      <c r="RXJ1" s="16"/>
      <c r="RXK1" s="16"/>
      <c r="RXL1" s="16"/>
      <c r="RXM1" s="16"/>
      <c r="RXN1" s="16"/>
      <c r="RXO1" s="16"/>
      <c r="RXP1" s="16"/>
      <c r="RXQ1" s="16"/>
      <c r="RXR1" s="16"/>
      <c r="RXS1" s="16"/>
      <c r="RXT1" s="16"/>
      <c r="RXU1" s="16"/>
      <c r="RXV1" s="16"/>
      <c r="RXW1" s="16"/>
      <c r="RXX1" s="16"/>
      <c r="RXY1" s="16"/>
      <c r="RXZ1" s="16"/>
      <c r="RYA1" s="16"/>
      <c r="RYB1" s="16"/>
      <c r="RYC1" s="16"/>
      <c r="RYD1" s="16"/>
      <c r="RYE1" s="16"/>
      <c r="RYF1" s="16"/>
      <c r="RYG1" s="16"/>
      <c r="RYH1" s="16"/>
      <c r="RYI1" s="16"/>
      <c r="RYJ1" s="16"/>
      <c r="RYK1" s="16"/>
      <c r="RYL1" s="16"/>
      <c r="RYM1" s="16"/>
      <c r="RYN1" s="16"/>
      <c r="RYO1" s="16"/>
      <c r="RYP1" s="16"/>
      <c r="RYQ1" s="16"/>
      <c r="RYR1" s="16"/>
      <c r="RYS1" s="16"/>
      <c r="RYT1" s="16"/>
      <c r="RYU1" s="16"/>
      <c r="RYV1" s="16"/>
      <c r="RYW1" s="16"/>
      <c r="RYX1" s="16"/>
      <c r="RYY1" s="16"/>
      <c r="RYZ1" s="16"/>
      <c r="RZA1" s="16"/>
      <c r="RZB1" s="16"/>
      <c r="RZC1" s="16"/>
      <c r="RZD1" s="16"/>
      <c r="RZE1" s="16"/>
      <c r="RZF1" s="16"/>
      <c r="RZG1" s="16"/>
      <c r="RZH1" s="16"/>
      <c r="RZI1" s="16"/>
      <c r="RZJ1" s="16"/>
      <c r="RZK1" s="16"/>
      <c r="RZL1" s="16"/>
      <c r="RZM1" s="16"/>
      <c r="RZN1" s="16"/>
      <c r="RZO1" s="16"/>
      <c r="RZP1" s="16"/>
      <c r="RZQ1" s="16"/>
      <c r="RZR1" s="16"/>
      <c r="RZS1" s="16"/>
      <c r="RZT1" s="16"/>
      <c r="RZU1" s="16"/>
      <c r="RZV1" s="16"/>
      <c r="RZW1" s="16"/>
      <c r="RZX1" s="16"/>
      <c r="RZY1" s="16"/>
      <c r="RZZ1" s="16"/>
      <c r="SAA1" s="16"/>
      <c r="SAB1" s="16"/>
      <c r="SAC1" s="16"/>
      <c r="SAD1" s="16"/>
      <c r="SAE1" s="16"/>
      <c r="SAF1" s="16"/>
      <c r="SAG1" s="16"/>
      <c r="SAH1" s="16"/>
      <c r="SAI1" s="16"/>
      <c r="SAJ1" s="16"/>
      <c r="SAK1" s="16"/>
      <c r="SAL1" s="16"/>
      <c r="SAM1" s="16"/>
      <c r="SAN1" s="16"/>
      <c r="SAO1" s="16"/>
      <c r="SAP1" s="16"/>
      <c r="SAQ1" s="16"/>
      <c r="SAR1" s="16"/>
      <c r="SAS1" s="16"/>
      <c r="SAT1" s="16"/>
      <c r="SAU1" s="16"/>
      <c r="SAV1" s="16"/>
      <c r="SAW1" s="16"/>
      <c r="SAX1" s="16"/>
      <c r="SAY1" s="16"/>
      <c r="SAZ1" s="16"/>
      <c r="SBA1" s="16"/>
      <c r="SBB1" s="16"/>
      <c r="SBC1" s="16"/>
      <c r="SBD1" s="16"/>
      <c r="SBE1" s="16"/>
      <c r="SBF1" s="16"/>
      <c r="SBG1" s="16"/>
      <c r="SBH1" s="16"/>
      <c r="SBI1" s="16"/>
      <c r="SBJ1" s="16"/>
      <c r="SBK1" s="16"/>
      <c r="SBL1" s="16"/>
      <c r="SBM1" s="16"/>
      <c r="SBN1" s="16"/>
      <c r="SBO1" s="16"/>
      <c r="SBP1" s="16"/>
      <c r="SBQ1" s="16"/>
      <c r="SBR1" s="16"/>
      <c r="SBS1" s="16"/>
      <c r="SBT1" s="16"/>
      <c r="SBU1" s="16"/>
      <c r="SBV1" s="16"/>
      <c r="SBW1" s="16"/>
      <c r="SBX1" s="16"/>
      <c r="SBY1" s="16"/>
      <c r="SBZ1" s="16"/>
      <c r="SCA1" s="16"/>
      <c r="SCB1" s="16"/>
      <c r="SCC1" s="16"/>
      <c r="SCD1" s="16"/>
      <c r="SCE1" s="16"/>
      <c r="SCF1" s="16"/>
      <c r="SCG1" s="16"/>
      <c r="SCH1" s="16"/>
      <c r="SCI1" s="16"/>
      <c r="SCJ1" s="16"/>
      <c r="SCK1" s="16"/>
      <c r="SCL1" s="16"/>
      <c r="SCM1" s="16"/>
      <c r="SCN1" s="16"/>
      <c r="SCO1" s="16"/>
      <c r="SCP1" s="16"/>
      <c r="SCQ1" s="16"/>
      <c r="SCR1" s="16"/>
      <c r="SCS1" s="16"/>
      <c r="SCT1" s="16"/>
      <c r="SCU1" s="16"/>
      <c r="SCV1" s="16"/>
      <c r="SCW1" s="16"/>
      <c r="SCX1" s="16"/>
      <c r="SCY1" s="16"/>
      <c r="SCZ1" s="16"/>
      <c r="SDA1" s="16"/>
      <c r="SDB1" s="16"/>
      <c r="SDC1" s="16"/>
      <c r="SDD1" s="16"/>
      <c r="SDE1" s="16"/>
      <c r="SDF1" s="16"/>
      <c r="SDG1" s="16"/>
      <c r="SDH1" s="16"/>
      <c r="SDI1" s="16"/>
      <c r="SDJ1" s="16"/>
      <c r="SDK1" s="16"/>
      <c r="SDL1" s="16"/>
      <c r="SDM1" s="16"/>
      <c r="SDN1" s="16"/>
      <c r="SDO1" s="16"/>
      <c r="SDP1" s="16"/>
      <c r="SDQ1" s="16"/>
      <c r="SDR1" s="16"/>
      <c r="SDS1" s="16"/>
      <c r="SDT1" s="16"/>
      <c r="SDU1" s="16"/>
      <c r="SDV1" s="16"/>
      <c r="SDW1" s="16"/>
      <c r="SDX1" s="16"/>
      <c r="SDY1" s="16"/>
      <c r="SDZ1" s="16"/>
      <c r="SEA1" s="16"/>
      <c r="SEB1" s="16"/>
      <c r="SEC1" s="16"/>
      <c r="SED1" s="16"/>
      <c r="SEE1" s="16"/>
      <c r="SEF1" s="16"/>
      <c r="SEG1" s="16"/>
      <c r="SEH1" s="16"/>
      <c r="SEI1" s="16"/>
      <c r="SEJ1" s="16"/>
      <c r="SEK1" s="16"/>
      <c r="SEL1" s="16"/>
      <c r="SEM1" s="16"/>
      <c r="SEN1" s="16"/>
      <c r="SEO1" s="16"/>
      <c r="SEP1" s="16"/>
      <c r="SEQ1" s="16"/>
      <c r="SER1" s="16"/>
      <c r="SES1" s="16"/>
      <c r="SET1" s="16"/>
      <c r="SEU1" s="16"/>
      <c r="SEV1" s="16"/>
      <c r="SEW1" s="16"/>
      <c r="SEX1" s="16"/>
      <c r="SEY1" s="16"/>
      <c r="SEZ1" s="16"/>
      <c r="SFA1" s="16"/>
      <c r="SFB1" s="16"/>
      <c r="SFC1" s="16"/>
      <c r="SFD1" s="16"/>
      <c r="SFE1" s="16"/>
      <c r="SFF1" s="16"/>
      <c r="SFG1" s="16"/>
      <c r="SFH1" s="16"/>
      <c r="SFI1" s="16"/>
      <c r="SFJ1" s="16"/>
      <c r="SFK1" s="16"/>
      <c r="SFL1" s="16"/>
      <c r="SFM1" s="16"/>
      <c r="SFN1" s="16"/>
      <c r="SFO1" s="16"/>
      <c r="SFP1" s="16"/>
      <c r="SFQ1" s="16"/>
      <c r="SFR1" s="16"/>
      <c r="SFS1" s="16"/>
      <c r="SFT1" s="16"/>
      <c r="SFU1" s="16"/>
      <c r="SFV1" s="16"/>
      <c r="SFW1" s="16"/>
      <c r="SFX1" s="16"/>
      <c r="SFY1" s="16"/>
      <c r="SFZ1" s="16"/>
      <c r="SGA1" s="16"/>
      <c r="SGB1" s="16"/>
      <c r="SGC1" s="16"/>
      <c r="SGD1" s="16"/>
      <c r="SGE1" s="16"/>
      <c r="SGF1" s="16"/>
      <c r="SGG1" s="16"/>
      <c r="SGH1" s="16"/>
      <c r="SGI1" s="16"/>
      <c r="SGJ1" s="16"/>
      <c r="SGK1" s="16"/>
      <c r="SGL1" s="16"/>
      <c r="SGM1" s="16"/>
      <c r="SGN1" s="16"/>
      <c r="SGO1" s="16"/>
      <c r="SGP1" s="16"/>
      <c r="SGQ1" s="16"/>
      <c r="SGR1" s="16"/>
      <c r="SGS1" s="16"/>
      <c r="SGT1" s="16"/>
      <c r="SGU1" s="16"/>
      <c r="SGV1" s="16"/>
      <c r="SGW1" s="16"/>
      <c r="SGX1" s="16"/>
      <c r="SGY1" s="16"/>
      <c r="SGZ1" s="16"/>
      <c r="SHA1" s="16"/>
      <c r="SHB1" s="16"/>
      <c r="SHC1" s="16"/>
      <c r="SHD1" s="16"/>
      <c r="SHE1" s="16"/>
      <c r="SHF1" s="16"/>
      <c r="SHG1" s="16"/>
      <c r="SHH1" s="16"/>
      <c r="SHI1" s="16"/>
      <c r="SHJ1" s="16"/>
      <c r="SHK1" s="16"/>
      <c r="SHL1" s="16"/>
      <c r="SHM1" s="16"/>
      <c r="SHN1" s="16"/>
      <c r="SHO1" s="16"/>
      <c r="SHP1" s="16"/>
      <c r="SHQ1" s="16"/>
      <c r="SHR1" s="16"/>
      <c r="SHS1" s="16"/>
      <c r="SHT1" s="16"/>
      <c r="SHU1" s="16"/>
      <c r="SHV1" s="16"/>
      <c r="SHW1" s="16"/>
      <c r="SHX1" s="16"/>
      <c r="SHY1" s="16"/>
      <c r="SHZ1" s="16"/>
      <c r="SIA1" s="16"/>
      <c r="SIB1" s="16"/>
      <c r="SIC1" s="16"/>
      <c r="SID1" s="16"/>
      <c r="SIE1" s="16"/>
      <c r="SIF1" s="16"/>
      <c r="SIG1" s="16"/>
      <c r="SIH1" s="16"/>
      <c r="SII1" s="16"/>
      <c r="SIJ1" s="16"/>
      <c r="SIK1" s="16"/>
      <c r="SIL1" s="16"/>
      <c r="SIM1" s="16"/>
      <c r="SIN1" s="16"/>
      <c r="SIO1" s="16"/>
      <c r="SIP1" s="16"/>
      <c r="SIQ1" s="16"/>
      <c r="SIR1" s="16"/>
      <c r="SIS1" s="16"/>
      <c r="SIT1" s="16"/>
      <c r="SIU1" s="16"/>
      <c r="SIV1" s="16"/>
      <c r="SIW1" s="16"/>
      <c r="SIX1" s="16"/>
      <c r="SIY1" s="16"/>
      <c r="SIZ1" s="16"/>
      <c r="SJA1" s="16"/>
      <c r="SJB1" s="16"/>
      <c r="SJC1" s="16"/>
      <c r="SJD1" s="16"/>
      <c r="SJE1" s="16"/>
      <c r="SJF1" s="16"/>
      <c r="SJG1" s="16"/>
      <c r="SJH1" s="16"/>
      <c r="SJI1" s="16"/>
      <c r="SJJ1" s="16"/>
      <c r="SJK1" s="16"/>
      <c r="SJL1" s="16"/>
      <c r="SJM1" s="16"/>
      <c r="SJN1" s="16"/>
      <c r="SJO1" s="16"/>
      <c r="SJP1" s="16"/>
      <c r="SJQ1" s="16"/>
      <c r="SJR1" s="16"/>
      <c r="SJS1" s="16"/>
      <c r="SJT1" s="16"/>
      <c r="SJU1" s="16"/>
      <c r="SJV1" s="16"/>
      <c r="SJW1" s="16"/>
      <c r="SJX1" s="16"/>
      <c r="SJY1" s="16"/>
      <c r="SJZ1" s="16"/>
      <c r="SKA1" s="16"/>
      <c r="SKB1" s="16"/>
      <c r="SKC1" s="16"/>
      <c r="SKD1" s="16"/>
      <c r="SKE1" s="16"/>
      <c r="SKF1" s="16"/>
      <c r="SKG1" s="16"/>
      <c r="SKH1" s="16"/>
      <c r="SKI1" s="16"/>
      <c r="SKJ1" s="16"/>
      <c r="SKK1" s="16"/>
      <c r="SKL1" s="16"/>
      <c r="SKM1" s="16"/>
      <c r="SKN1" s="16"/>
      <c r="SKO1" s="16"/>
      <c r="SKP1" s="16"/>
      <c r="SKQ1" s="16"/>
      <c r="SKR1" s="16"/>
      <c r="SKS1" s="16"/>
      <c r="SKT1" s="16"/>
      <c r="SKU1" s="16"/>
      <c r="SKV1" s="16"/>
      <c r="SKW1" s="16"/>
      <c r="SKX1" s="16"/>
      <c r="SKY1" s="16"/>
      <c r="SKZ1" s="16"/>
      <c r="SLA1" s="16"/>
      <c r="SLB1" s="16"/>
      <c r="SLC1" s="16"/>
      <c r="SLD1" s="16"/>
      <c r="SLE1" s="16"/>
      <c r="SLF1" s="16"/>
      <c r="SLG1" s="16"/>
      <c r="SLH1" s="16"/>
      <c r="SLI1" s="16"/>
      <c r="SLJ1" s="16"/>
      <c r="SLK1" s="16"/>
      <c r="SLL1" s="16"/>
      <c r="SLM1" s="16"/>
      <c r="SLN1" s="16"/>
      <c r="SLO1" s="16"/>
      <c r="SLP1" s="16"/>
      <c r="SLQ1" s="16"/>
      <c r="SLR1" s="16"/>
      <c r="SLS1" s="16"/>
      <c r="SLT1" s="16"/>
      <c r="SLU1" s="16"/>
      <c r="SLV1" s="16"/>
      <c r="SLW1" s="16"/>
      <c r="SLX1" s="16"/>
      <c r="SLY1" s="16"/>
      <c r="SLZ1" s="16"/>
      <c r="SMA1" s="16"/>
      <c r="SMB1" s="16"/>
      <c r="SMC1" s="16"/>
      <c r="SMD1" s="16"/>
      <c r="SME1" s="16"/>
      <c r="SMF1" s="16"/>
      <c r="SMG1" s="16"/>
      <c r="SMH1" s="16"/>
      <c r="SMI1" s="16"/>
      <c r="SMJ1" s="16"/>
      <c r="SMK1" s="16"/>
      <c r="SML1" s="16"/>
      <c r="SMM1" s="16"/>
      <c r="SMN1" s="16"/>
      <c r="SMO1" s="16"/>
      <c r="SMP1" s="16"/>
      <c r="SMQ1" s="16"/>
      <c r="SMR1" s="16"/>
      <c r="SMS1" s="16"/>
      <c r="SMT1" s="16"/>
      <c r="SMU1" s="16"/>
      <c r="SMV1" s="16"/>
      <c r="SMW1" s="16"/>
      <c r="SMX1" s="16"/>
      <c r="SMY1" s="16"/>
      <c r="SMZ1" s="16"/>
      <c r="SNA1" s="16"/>
      <c r="SNB1" s="16"/>
      <c r="SNC1" s="16"/>
      <c r="SND1" s="16"/>
      <c r="SNE1" s="16"/>
      <c r="SNF1" s="16"/>
      <c r="SNG1" s="16"/>
      <c r="SNH1" s="16"/>
      <c r="SNI1" s="16"/>
      <c r="SNJ1" s="16"/>
      <c r="SNK1" s="16"/>
      <c r="SNL1" s="16"/>
      <c r="SNM1" s="16"/>
      <c r="SNN1" s="16"/>
      <c r="SNO1" s="16"/>
      <c r="SNP1" s="16"/>
      <c r="SNQ1" s="16"/>
      <c r="SNR1" s="16"/>
      <c r="SNS1" s="16"/>
      <c r="SNT1" s="16"/>
      <c r="SNU1" s="16"/>
      <c r="SNV1" s="16"/>
      <c r="SNW1" s="16"/>
      <c r="SNX1" s="16"/>
      <c r="SNY1" s="16"/>
      <c r="SNZ1" s="16"/>
      <c r="SOA1" s="16"/>
      <c r="SOB1" s="16"/>
      <c r="SOC1" s="16"/>
      <c r="SOD1" s="16"/>
      <c r="SOE1" s="16"/>
      <c r="SOF1" s="16"/>
      <c r="SOG1" s="16"/>
      <c r="SOH1" s="16"/>
      <c r="SOI1" s="16"/>
      <c r="SOJ1" s="16"/>
      <c r="SOK1" s="16"/>
      <c r="SOL1" s="16"/>
      <c r="SOM1" s="16"/>
      <c r="SON1" s="16"/>
      <c r="SOO1" s="16"/>
      <c r="SOP1" s="16"/>
      <c r="SOQ1" s="16"/>
      <c r="SOR1" s="16"/>
      <c r="SOS1" s="16"/>
      <c r="SOT1" s="16"/>
      <c r="SOU1" s="16"/>
      <c r="SOV1" s="16"/>
      <c r="SOW1" s="16"/>
      <c r="SOX1" s="16"/>
      <c r="SOY1" s="16"/>
      <c r="SOZ1" s="16"/>
      <c r="SPA1" s="16"/>
      <c r="SPB1" s="16"/>
      <c r="SPC1" s="16"/>
      <c r="SPD1" s="16"/>
      <c r="SPE1" s="16"/>
      <c r="SPF1" s="16"/>
      <c r="SPG1" s="16"/>
      <c r="SPH1" s="16"/>
      <c r="SPI1" s="16"/>
      <c r="SPJ1" s="16"/>
      <c r="SPK1" s="16"/>
      <c r="SPL1" s="16"/>
      <c r="SPM1" s="16"/>
      <c r="SPN1" s="16"/>
      <c r="SPO1" s="16"/>
      <c r="SPP1" s="16"/>
      <c r="SPQ1" s="16"/>
      <c r="SPR1" s="16"/>
      <c r="SPS1" s="16"/>
      <c r="SPT1" s="16"/>
      <c r="SPU1" s="16"/>
      <c r="SPV1" s="16"/>
      <c r="SPW1" s="16"/>
      <c r="SPX1" s="16"/>
      <c r="SPY1" s="16"/>
      <c r="SPZ1" s="16"/>
      <c r="SQA1" s="16"/>
      <c r="SQB1" s="16"/>
      <c r="SQC1" s="16"/>
      <c r="SQD1" s="16"/>
      <c r="SQE1" s="16"/>
      <c r="SQF1" s="16"/>
      <c r="SQG1" s="16"/>
      <c r="SQH1" s="16"/>
      <c r="SQI1" s="16"/>
      <c r="SQJ1" s="16"/>
      <c r="SQK1" s="16"/>
      <c r="SQL1" s="16"/>
      <c r="SQM1" s="16"/>
      <c r="SQN1" s="16"/>
      <c r="SQO1" s="16"/>
      <c r="SQP1" s="16"/>
      <c r="SQQ1" s="16"/>
      <c r="SQR1" s="16"/>
      <c r="SQS1" s="16"/>
      <c r="SQT1" s="16"/>
      <c r="SQU1" s="16"/>
      <c r="SQV1" s="16"/>
      <c r="SQW1" s="16"/>
      <c r="SQX1" s="16"/>
      <c r="SQY1" s="16"/>
      <c r="SQZ1" s="16"/>
      <c r="SRA1" s="16"/>
      <c r="SRB1" s="16"/>
      <c r="SRC1" s="16"/>
      <c r="SRD1" s="16"/>
      <c r="SRE1" s="16"/>
      <c r="SRF1" s="16"/>
      <c r="SRG1" s="16"/>
      <c r="SRH1" s="16"/>
      <c r="SRI1" s="16"/>
      <c r="SRJ1" s="16"/>
      <c r="SRK1" s="16"/>
      <c r="SRL1" s="16"/>
      <c r="SRM1" s="16"/>
      <c r="SRN1" s="16"/>
      <c r="SRO1" s="16"/>
      <c r="SRP1" s="16"/>
      <c r="SRQ1" s="16"/>
      <c r="SRR1" s="16"/>
      <c r="SRS1" s="16"/>
      <c r="SRT1" s="16"/>
      <c r="SRU1" s="16"/>
      <c r="SRV1" s="16"/>
      <c r="SRW1" s="16"/>
      <c r="SRX1" s="16"/>
      <c r="SRY1" s="16"/>
      <c r="SRZ1" s="16"/>
      <c r="SSA1" s="16"/>
      <c r="SSB1" s="16"/>
      <c r="SSC1" s="16"/>
      <c r="SSD1" s="16"/>
      <c r="SSE1" s="16"/>
      <c r="SSF1" s="16"/>
      <c r="SSG1" s="16"/>
      <c r="SSH1" s="16"/>
      <c r="SSI1" s="16"/>
      <c r="SSJ1" s="16"/>
      <c r="SSK1" s="16"/>
      <c r="SSL1" s="16"/>
      <c r="SSM1" s="16"/>
      <c r="SSN1" s="16"/>
      <c r="SSO1" s="16"/>
      <c r="SSP1" s="16"/>
      <c r="SSQ1" s="16"/>
      <c r="SSR1" s="16"/>
      <c r="SSS1" s="16"/>
      <c r="SST1" s="16"/>
      <c r="SSU1" s="16"/>
      <c r="SSV1" s="16"/>
      <c r="SSW1" s="16"/>
      <c r="SSX1" s="16"/>
      <c r="SSY1" s="16"/>
      <c r="SSZ1" s="16"/>
      <c r="STA1" s="16"/>
      <c r="STB1" s="16"/>
      <c r="STC1" s="16"/>
      <c r="STD1" s="16"/>
      <c r="STE1" s="16"/>
      <c r="STF1" s="16"/>
      <c r="STG1" s="16"/>
      <c r="STH1" s="16"/>
      <c r="STI1" s="16"/>
      <c r="STJ1" s="16"/>
      <c r="STK1" s="16"/>
      <c r="STL1" s="16"/>
      <c r="STM1" s="16"/>
      <c r="STN1" s="16"/>
      <c r="STO1" s="16"/>
      <c r="STP1" s="16"/>
      <c r="STQ1" s="16"/>
      <c r="STR1" s="16"/>
      <c r="STS1" s="16"/>
      <c r="STT1" s="16"/>
      <c r="STU1" s="16"/>
      <c r="STV1" s="16"/>
      <c r="STW1" s="16"/>
      <c r="STX1" s="16"/>
      <c r="STY1" s="16"/>
      <c r="STZ1" s="16"/>
      <c r="SUA1" s="16"/>
      <c r="SUB1" s="16"/>
      <c r="SUC1" s="16"/>
      <c r="SUD1" s="16"/>
      <c r="SUE1" s="16"/>
      <c r="SUF1" s="16"/>
      <c r="SUG1" s="16"/>
      <c r="SUH1" s="16"/>
      <c r="SUI1" s="16"/>
      <c r="SUJ1" s="16"/>
      <c r="SUK1" s="16"/>
      <c r="SUL1" s="16"/>
      <c r="SUM1" s="16"/>
      <c r="SUN1" s="16"/>
      <c r="SUO1" s="16"/>
      <c r="SUP1" s="16"/>
      <c r="SUQ1" s="16"/>
      <c r="SUR1" s="16"/>
      <c r="SUS1" s="16"/>
      <c r="SUT1" s="16"/>
      <c r="SUU1" s="16"/>
      <c r="SUV1" s="16"/>
      <c r="SUW1" s="16"/>
      <c r="SUX1" s="16"/>
      <c r="SUY1" s="16"/>
      <c r="SUZ1" s="16"/>
      <c r="SVA1" s="16"/>
      <c r="SVB1" s="16"/>
      <c r="SVC1" s="16"/>
      <c r="SVD1" s="16"/>
      <c r="SVE1" s="16"/>
      <c r="SVF1" s="16"/>
      <c r="SVG1" s="16"/>
      <c r="SVH1" s="16"/>
      <c r="SVI1" s="16"/>
      <c r="SVJ1" s="16"/>
      <c r="SVK1" s="16"/>
      <c r="SVL1" s="16"/>
      <c r="SVM1" s="16"/>
      <c r="SVN1" s="16"/>
      <c r="SVO1" s="16"/>
      <c r="SVP1" s="16"/>
      <c r="SVQ1" s="16"/>
      <c r="SVR1" s="16"/>
      <c r="SVS1" s="16"/>
      <c r="SVT1" s="16"/>
      <c r="SVU1" s="16"/>
      <c r="SVV1" s="16"/>
      <c r="SVW1" s="16"/>
      <c r="SVX1" s="16"/>
      <c r="SVY1" s="16"/>
      <c r="SVZ1" s="16"/>
      <c r="SWA1" s="16"/>
      <c r="SWB1" s="16"/>
      <c r="SWC1" s="16"/>
      <c r="SWD1" s="16"/>
      <c r="SWE1" s="16"/>
      <c r="SWF1" s="16"/>
      <c r="SWG1" s="16"/>
      <c r="SWH1" s="16"/>
      <c r="SWI1" s="16"/>
      <c r="SWJ1" s="16"/>
      <c r="SWK1" s="16"/>
      <c r="SWL1" s="16"/>
      <c r="SWM1" s="16"/>
      <c r="SWN1" s="16"/>
      <c r="SWO1" s="16"/>
      <c r="SWP1" s="16"/>
      <c r="SWQ1" s="16"/>
      <c r="SWR1" s="16"/>
      <c r="SWS1" s="16"/>
      <c r="SWT1" s="16"/>
      <c r="SWU1" s="16"/>
      <c r="SWV1" s="16"/>
      <c r="SWW1" s="16"/>
      <c r="SWX1" s="16"/>
      <c r="SWY1" s="16"/>
      <c r="SWZ1" s="16"/>
      <c r="SXA1" s="16"/>
      <c r="SXB1" s="16"/>
      <c r="SXC1" s="16"/>
      <c r="SXD1" s="16"/>
      <c r="SXE1" s="16"/>
      <c r="SXF1" s="16"/>
      <c r="SXG1" s="16"/>
      <c r="SXH1" s="16"/>
      <c r="SXI1" s="16"/>
      <c r="SXJ1" s="16"/>
      <c r="SXK1" s="16"/>
      <c r="SXL1" s="16"/>
      <c r="SXM1" s="16"/>
      <c r="SXN1" s="16"/>
      <c r="SXO1" s="16"/>
      <c r="SXP1" s="16"/>
      <c r="SXQ1" s="16"/>
      <c r="SXR1" s="16"/>
      <c r="SXS1" s="16"/>
      <c r="SXT1" s="16"/>
      <c r="SXU1" s="16"/>
      <c r="SXV1" s="16"/>
      <c r="SXW1" s="16"/>
      <c r="SXX1" s="16"/>
      <c r="SXY1" s="16"/>
      <c r="SXZ1" s="16"/>
      <c r="SYA1" s="16"/>
      <c r="SYB1" s="16"/>
      <c r="SYC1" s="16"/>
      <c r="SYD1" s="16"/>
      <c r="SYE1" s="16"/>
      <c r="SYF1" s="16"/>
      <c r="SYG1" s="16"/>
      <c r="SYH1" s="16"/>
      <c r="SYI1" s="16"/>
      <c r="SYJ1" s="16"/>
      <c r="SYK1" s="16"/>
      <c r="SYL1" s="16"/>
      <c r="SYM1" s="16"/>
      <c r="SYN1" s="16"/>
      <c r="SYO1" s="16"/>
      <c r="SYP1" s="16"/>
      <c r="SYQ1" s="16"/>
      <c r="SYR1" s="16"/>
      <c r="SYS1" s="16"/>
      <c r="SYT1" s="16"/>
      <c r="SYU1" s="16"/>
      <c r="SYV1" s="16"/>
      <c r="SYW1" s="16"/>
      <c r="SYX1" s="16"/>
      <c r="SYY1" s="16"/>
      <c r="SYZ1" s="16"/>
      <c r="SZA1" s="16"/>
      <c r="SZB1" s="16"/>
      <c r="SZC1" s="16"/>
      <c r="SZD1" s="16"/>
      <c r="SZE1" s="16"/>
      <c r="SZF1" s="16"/>
      <c r="SZG1" s="16"/>
      <c r="SZH1" s="16"/>
      <c r="SZI1" s="16"/>
      <c r="SZJ1" s="16"/>
      <c r="SZK1" s="16"/>
      <c r="SZL1" s="16"/>
      <c r="SZM1" s="16"/>
      <c r="SZN1" s="16"/>
      <c r="SZO1" s="16"/>
      <c r="SZP1" s="16"/>
      <c r="SZQ1" s="16"/>
      <c r="SZR1" s="16"/>
      <c r="SZS1" s="16"/>
      <c r="SZT1" s="16"/>
      <c r="SZU1" s="16"/>
      <c r="SZV1" s="16"/>
      <c r="SZW1" s="16"/>
      <c r="SZX1" s="16"/>
      <c r="SZY1" s="16"/>
      <c r="SZZ1" s="16"/>
      <c r="TAA1" s="16"/>
      <c r="TAB1" s="16"/>
      <c r="TAC1" s="16"/>
      <c r="TAD1" s="16"/>
      <c r="TAE1" s="16"/>
      <c r="TAF1" s="16"/>
      <c r="TAG1" s="16"/>
      <c r="TAH1" s="16"/>
      <c r="TAI1" s="16"/>
      <c r="TAJ1" s="16"/>
      <c r="TAK1" s="16"/>
      <c r="TAL1" s="16"/>
      <c r="TAM1" s="16"/>
      <c r="TAN1" s="16"/>
      <c r="TAO1" s="16"/>
      <c r="TAP1" s="16"/>
      <c r="TAQ1" s="16"/>
      <c r="TAR1" s="16"/>
      <c r="TAS1" s="16"/>
      <c r="TAT1" s="16"/>
      <c r="TAU1" s="16"/>
      <c r="TAV1" s="16"/>
      <c r="TAW1" s="16"/>
      <c r="TAX1" s="16"/>
      <c r="TAY1" s="16"/>
      <c r="TAZ1" s="16"/>
      <c r="TBA1" s="16"/>
      <c r="TBB1" s="16"/>
      <c r="TBC1" s="16"/>
      <c r="TBD1" s="16"/>
      <c r="TBE1" s="16"/>
      <c r="TBF1" s="16"/>
      <c r="TBG1" s="16"/>
      <c r="TBH1" s="16"/>
      <c r="TBI1" s="16"/>
      <c r="TBJ1" s="16"/>
      <c r="TBK1" s="16"/>
      <c r="TBL1" s="16"/>
      <c r="TBM1" s="16"/>
      <c r="TBN1" s="16"/>
      <c r="TBO1" s="16"/>
      <c r="TBP1" s="16"/>
      <c r="TBQ1" s="16"/>
      <c r="TBR1" s="16"/>
      <c r="TBS1" s="16"/>
      <c r="TBT1" s="16"/>
      <c r="TBU1" s="16"/>
      <c r="TBV1" s="16"/>
      <c r="TBW1" s="16"/>
      <c r="TBX1" s="16"/>
      <c r="TBY1" s="16"/>
      <c r="TBZ1" s="16"/>
      <c r="TCA1" s="16"/>
      <c r="TCB1" s="16"/>
      <c r="TCC1" s="16"/>
      <c r="TCD1" s="16"/>
      <c r="TCE1" s="16"/>
      <c r="TCF1" s="16"/>
      <c r="TCG1" s="16"/>
      <c r="TCH1" s="16"/>
      <c r="TCI1" s="16"/>
      <c r="TCJ1" s="16"/>
      <c r="TCK1" s="16"/>
      <c r="TCL1" s="16"/>
      <c r="TCM1" s="16"/>
      <c r="TCN1" s="16"/>
      <c r="TCO1" s="16"/>
      <c r="TCP1" s="16"/>
      <c r="TCQ1" s="16"/>
      <c r="TCR1" s="16"/>
      <c r="TCS1" s="16"/>
      <c r="TCT1" s="16"/>
      <c r="TCU1" s="16"/>
      <c r="TCV1" s="16"/>
      <c r="TCW1" s="16"/>
      <c r="TCX1" s="16"/>
      <c r="TCY1" s="16"/>
      <c r="TCZ1" s="16"/>
      <c r="TDA1" s="16"/>
      <c r="TDB1" s="16"/>
      <c r="TDC1" s="16"/>
      <c r="TDD1" s="16"/>
      <c r="TDE1" s="16"/>
      <c r="TDF1" s="16"/>
      <c r="TDG1" s="16"/>
      <c r="TDH1" s="16"/>
      <c r="TDI1" s="16"/>
      <c r="TDJ1" s="16"/>
      <c r="TDK1" s="16"/>
      <c r="TDL1" s="16"/>
      <c r="TDM1" s="16"/>
      <c r="TDN1" s="16"/>
      <c r="TDO1" s="16"/>
      <c r="TDP1" s="16"/>
      <c r="TDQ1" s="16"/>
      <c r="TDR1" s="16"/>
      <c r="TDS1" s="16"/>
      <c r="TDT1" s="16"/>
      <c r="TDU1" s="16"/>
      <c r="TDV1" s="16"/>
      <c r="TDW1" s="16"/>
      <c r="TDX1" s="16"/>
      <c r="TDY1" s="16"/>
      <c r="TDZ1" s="16"/>
      <c r="TEA1" s="16"/>
      <c r="TEB1" s="16"/>
      <c r="TEC1" s="16"/>
      <c r="TED1" s="16"/>
      <c r="TEE1" s="16"/>
      <c r="TEF1" s="16"/>
      <c r="TEG1" s="16"/>
      <c r="TEH1" s="16"/>
      <c r="TEI1" s="16"/>
      <c r="TEJ1" s="16"/>
      <c r="TEK1" s="16"/>
      <c r="TEL1" s="16"/>
      <c r="TEM1" s="16"/>
      <c r="TEN1" s="16"/>
      <c r="TEO1" s="16"/>
      <c r="TEP1" s="16"/>
      <c r="TEQ1" s="16"/>
      <c r="TER1" s="16"/>
      <c r="TES1" s="16"/>
      <c r="TET1" s="16"/>
      <c r="TEU1" s="16"/>
      <c r="TEV1" s="16"/>
      <c r="TEW1" s="16"/>
      <c r="TEX1" s="16"/>
      <c r="TEY1" s="16"/>
      <c r="TEZ1" s="16"/>
      <c r="TFA1" s="16"/>
      <c r="TFB1" s="16"/>
      <c r="TFC1" s="16"/>
      <c r="TFD1" s="16"/>
      <c r="TFE1" s="16"/>
      <c r="TFF1" s="16"/>
      <c r="TFG1" s="16"/>
      <c r="TFH1" s="16"/>
      <c r="TFI1" s="16"/>
      <c r="TFJ1" s="16"/>
      <c r="TFK1" s="16"/>
      <c r="TFL1" s="16"/>
      <c r="TFM1" s="16"/>
      <c r="TFN1" s="16"/>
      <c r="TFO1" s="16"/>
      <c r="TFP1" s="16"/>
      <c r="TFQ1" s="16"/>
      <c r="TFR1" s="16"/>
      <c r="TFS1" s="16"/>
      <c r="TFT1" s="16"/>
      <c r="TFU1" s="16"/>
      <c r="TFV1" s="16"/>
      <c r="TFW1" s="16"/>
      <c r="TFX1" s="16"/>
      <c r="TFY1" s="16"/>
      <c r="TFZ1" s="16"/>
      <c r="TGA1" s="16"/>
      <c r="TGB1" s="16"/>
      <c r="TGC1" s="16"/>
      <c r="TGD1" s="16"/>
      <c r="TGE1" s="16"/>
      <c r="TGF1" s="16"/>
      <c r="TGG1" s="16"/>
      <c r="TGH1" s="16"/>
      <c r="TGI1" s="16"/>
      <c r="TGJ1" s="16"/>
      <c r="TGK1" s="16"/>
      <c r="TGL1" s="16"/>
      <c r="TGM1" s="16"/>
      <c r="TGN1" s="16"/>
      <c r="TGO1" s="16"/>
      <c r="TGP1" s="16"/>
      <c r="TGQ1" s="16"/>
      <c r="TGR1" s="16"/>
      <c r="TGS1" s="16"/>
      <c r="TGT1" s="16"/>
      <c r="TGU1" s="16"/>
      <c r="TGV1" s="16"/>
      <c r="TGW1" s="16"/>
      <c r="TGX1" s="16"/>
      <c r="TGY1" s="16"/>
      <c r="TGZ1" s="16"/>
      <c r="THA1" s="16"/>
      <c r="THB1" s="16"/>
      <c r="THC1" s="16"/>
      <c r="THD1" s="16"/>
      <c r="THE1" s="16"/>
      <c r="THF1" s="16"/>
      <c r="THG1" s="16"/>
      <c r="THH1" s="16"/>
      <c r="THI1" s="16"/>
      <c r="THJ1" s="16"/>
      <c r="THK1" s="16"/>
      <c r="THL1" s="16"/>
      <c r="THM1" s="16"/>
      <c r="THN1" s="16"/>
      <c r="THO1" s="16"/>
      <c r="THP1" s="16"/>
      <c r="THQ1" s="16"/>
      <c r="THR1" s="16"/>
      <c r="THS1" s="16"/>
      <c r="THT1" s="16"/>
      <c r="THU1" s="16"/>
      <c r="THV1" s="16"/>
      <c r="THW1" s="16"/>
      <c r="THX1" s="16"/>
      <c r="THY1" s="16"/>
      <c r="THZ1" s="16"/>
      <c r="TIA1" s="16"/>
      <c r="TIB1" s="16"/>
      <c r="TIC1" s="16"/>
      <c r="TID1" s="16"/>
      <c r="TIE1" s="16"/>
      <c r="TIF1" s="16"/>
      <c r="TIG1" s="16"/>
      <c r="TIH1" s="16"/>
      <c r="TII1" s="16"/>
      <c r="TIJ1" s="16"/>
      <c r="TIK1" s="16"/>
      <c r="TIL1" s="16"/>
      <c r="TIM1" s="16"/>
      <c r="TIN1" s="16"/>
      <c r="TIO1" s="16"/>
      <c r="TIP1" s="16"/>
      <c r="TIQ1" s="16"/>
      <c r="TIR1" s="16"/>
      <c r="TIS1" s="16"/>
      <c r="TIT1" s="16"/>
      <c r="TIU1" s="16"/>
      <c r="TIV1" s="16"/>
      <c r="TIW1" s="16"/>
      <c r="TIX1" s="16"/>
      <c r="TIY1" s="16"/>
      <c r="TIZ1" s="16"/>
      <c r="TJA1" s="16"/>
      <c r="TJB1" s="16"/>
      <c r="TJC1" s="16"/>
      <c r="TJD1" s="16"/>
      <c r="TJE1" s="16"/>
      <c r="TJF1" s="16"/>
      <c r="TJG1" s="16"/>
      <c r="TJH1" s="16"/>
      <c r="TJI1" s="16"/>
      <c r="TJJ1" s="16"/>
      <c r="TJK1" s="16"/>
      <c r="TJL1" s="16"/>
      <c r="TJM1" s="16"/>
      <c r="TJN1" s="16"/>
      <c r="TJO1" s="16"/>
      <c r="TJP1" s="16"/>
      <c r="TJQ1" s="16"/>
      <c r="TJR1" s="16"/>
      <c r="TJS1" s="16"/>
      <c r="TJT1" s="16"/>
      <c r="TJU1" s="16"/>
      <c r="TJV1" s="16"/>
      <c r="TJW1" s="16"/>
      <c r="TJX1" s="16"/>
      <c r="TJY1" s="16"/>
      <c r="TJZ1" s="16"/>
      <c r="TKA1" s="16"/>
      <c r="TKB1" s="16"/>
      <c r="TKC1" s="16"/>
      <c r="TKD1" s="16"/>
      <c r="TKE1" s="16"/>
      <c r="TKF1" s="16"/>
      <c r="TKG1" s="16"/>
      <c r="TKH1" s="16"/>
      <c r="TKI1" s="16"/>
      <c r="TKJ1" s="16"/>
      <c r="TKK1" s="16"/>
      <c r="TKL1" s="16"/>
      <c r="TKM1" s="16"/>
      <c r="TKN1" s="16"/>
      <c r="TKO1" s="16"/>
      <c r="TKP1" s="16"/>
      <c r="TKQ1" s="16"/>
      <c r="TKR1" s="16"/>
      <c r="TKS1" s="16"/>
      <c r="TKT1" s="16"/>
      <c r="TKU1" s="16"/>
      <c r="TKV1" s="16"/>
      <c r="TKW1" s="16"/>
      <c r="TKX1" s="16"/>
      <c r="TKY1" s="16"/>
      <c r="TKZ1" s="16"/>
      <c r="TLA1" s="16"/>
      <c r="TLB1" s="16"/>
      <c r="TLC1" s="16"/>
      <c r="TLD1" s="16"/>
      <c r="TLE1" s="16"/>
      <c r="TLF1" s="16"/>
      <c r="TLG1" s="16"/>
      <c r="TLH1" s="16"/>
      <c r="TLI1" s="16"/>
      <c r="TLJ1" s="16"/>
      <c r="TLK1" s="16"/>
      <c r="TLL1" s="16"/>
      <c r="TLM1" s="16"/>
      <c r="TLN1" s="16"/>
      <c r="TLO1" s="16"/>
      <c r="TLP1" s="16"/>
      <c r="TLQ1" s="16"/>
      <c r="TLR1" s="16"/>
      <c r="TLS1" s="16"/>
      <c r="TLT1" s="16"/>
      <c r="TLU1" s="16"/>
      <c r="TLV1" s="16"/>
      <c r="TLW1" s="16"/>
      <c r="TLX1" s="16"/>
      <c r="TLY1" s="16"/>
      <c r="TLZ1" s="16"/>
      <c r="TMA1" s="16"/>
      <c r="TMB1" s="16"/>
      <c r="TMC1" s="16"/>
      <c r="TMD1" s="16"/>
      <c r="TME1" s="16"/>
      <c r="TMF1" s="16"/>
      <c r="TMG1" s="16"/>
      <c r="TMH1" s="16"/>
      <c r="TMI1" s="16"/>
      <c r="TMJ1" s="16"/>
      <c r="TMK1" s="16"/>
      <c r="TML1" s="16"/>
      <c r="TMM1" s="16"/>
      <c r="TMN1" s="16"/>
      <c r="TMO1" s="16"/>
      <c r="TMP1" s="16"/>
      <c r="TMQ1" s="16"/>
      <c r="TMR1" s="16"/>
      <c r="TMS1" s="16"/>
      <c r="TMT1" s="16"/>
      <c r="TMU1" s="16"/>
      <c r="TMV1" s="16"/>
      <c r="TMW1" s="16"/>
      <c r="TMX1" s="16"/>
      <c r="TMY1" s="16"/>
      <c r="TMZ1" s="16"/>
      <c r="TNA1" s="16"/>
      <c r="TNB1" s="16"/>
      <c r="TNC1" s="16"/>
      <c r="TND1" s="16"/>
      <c r="TNE1" s="16"/>
      <c r="TNF1" s="16"/>
      <c r="TNG1" s="16"/>
      <c r="TNH1" s="16"/>
      <c r="TNI1" s="16"/>
      <c r="TNJ1" s="16"/>
      <c r="TNK1" s="16"/>
      <c r="TNL1" s="16"/>
      <c r="TNM1" s="16"/>
      <c r="TNN1" s="16"/>
      <c r="TNO1" s="16"/>
      <c r="TNP1" s="16"/>
      <c r="TNQ1" s="16"/>
      <c r="TNR1" s="16"/>
      <c r="TNS1" s="16"/>
      <c r="TNT1" s="16"/>
      <c r="TNU1" s="16"/>
      <c r="TNV1" s="16"/>
      <c r="TNW1" s="16"/>
      <c r="TNX1" s="16"/>
      <c r="TNY1" s="16"/>
      <c r="TNZ1" s="16"/>
      <c r="TOA1" s="16"/>
      <c r="TOB1" s="16"/>
      <c r="TOC1" s="16"/>
      <c r="TOD1" s="16"/>
      <c r="TOE1" s="16"/>
      <c r="TOF1" s="16"/>
      <c r="TOG1" s="16"/>
      <c r="TOH1" s="16"/>
      <c r="TOI1" s="16"/>
      <c r="TOJ1" s="16"/>
      <c r="TOK1" s="16"/>
      <c r="TOL1" s="16"/>
      <c r="TOM1" s="16"/>
      <c r="TON1" s="16"/>
      <c r="TOO1" s="16"/>
      <c r="TOP1" s="16"/>
      <c r="TOQ1" s="16"/>
      <c r="TOR1" s="16"/>
      <c r="TOS1" s="16"/>
      <c r="TOT1" s="16"/>
      <c r="TOU1" s="16"/>
      <c r="TOV1" s="16"/>
      <c r="TOW1" s="16"/>
      <c r="TOX1" s="16"/>
      <c r="TOY1" s="16"/>
      <c r="TOZ1" s="16"/>
      <c r="TPA1" s="16"/>
      <c r="TPB1" s="16"/>
      <c r="TPC1" s="16"/>
      <c r="TPD1" s="16"/>
      <c r="TPE1" s="16"/>
      <c r="TPF1" s="16"/>
      <c r="TPG1" s="16"/>
      <c r="TPH1" s="16"/>
      <c r="TPI1" s="16"/>
      <c r="TPJ1" s="16"/>
      <c r="TPK1" s="16"/>
      <c r="TPL1" s="16"/>
      <c r="TPM1" s="16"/>
      <c r="TPN1" s="16"/>
      <c r="TPO1" s="16"/>
      <c r="TPP1" s="16"/>
      <c r="TPQ1" s="16"/>
      <c r="TPR1" s="16"/>
      <c r="TPS1" s="16"/>
      <c r="TPT1" s="16"/>
      <c r="TPU1" s="16"/>
      <c r="TPV1" s="16"/>
      <c r="TPW1" s="16"/>
      <c r="TPX1" s="16"/>
      <c r="TPY1" s="16"/>
      <c r="TPZ1" s="16"/>
      <c r="TQA1" s="16"/>
      <c r="TQB1" s="16"/>
      <c r="TQC1" s="16"/>
      <c r="TQD1" s="16"/>
      <c r="TQE1" s="16"/>
      <c r="TQF1" s="16"/>
      <c r="TQG1" s="16"/>
      <c r="TQH1" s="16"/>
      <c r="TQI1" s="16"/>
      <c r="TQJ1" s="16"/>
      <c r="TQK1" s="16"/>
      <c r="TQL1" s="16"/>
      <c r="TQM1" s="16"/>
      <c r="TQN1" s="16"/>
      <c r="TQO1" s="16"/>
      <c r="TQP1" s="16"/>
      <c r="TQQ1" s="16"/>
      <c r="TQR1" s="16"/>
      <c r="TQS1" s="16"/>
      <c r="TQT1" s="16"/>
      <c r="TQU1" s="16"/>
      <c r="TQV1" s="16"/>
      <c r="TQW1" s="16"/>
      <c r="TQX1" s="16"/>
      <c r="TQY1" s="16"/>
      <c r="TQZ1" s="16"/>
      <c r="TRA1" s="16"/>
      <c r="TRB1" s="16"/>
      <c r="TRC1" s="16"/>
      <c r="TRD1" s="16"/>
      <c r="TRE1" s="16"/>
      <c r="TRF1" s="16"/>
      <c r="TRG1" s="16"/>
      <c r="TRH1" s="16"/>
      <c r="TRI1" s="16"/>
      <c r="TRJ1" s="16"/>
      <c r="TRK1" s="16"/>
      <c r="TRL1" s="16"/>
      <c r="TRM1" s="16"/>
      <c r="TRN1" s="16"/>
      <c r="TRO1" s="16"/>
      <c r="TRP1" s="16"/>
      <c r="TRQ1" s="16"/>
      <c r="TRR1" s="16"/>
      <c r="TRS1" s="16"/>
      <c r="TRT1" s="16"/>
      <c r="TRU1" s="16"/>
      <c r="TRV1" s="16"/>
      <c r="TRW1" s="16"/>
      <c r="TRX1" s="16"/>
      <c r="TRY1" s="16"/>
      <c r="TRZ1" s="16"/>
      <c r="TSA1" s="16"/>
      <c r="TSB1" s="16"/>
      <c r="TSC1" s="16"/>
      <c r="TSD1" s="16"/>
      <c r="TSE1" s="16"/>
      <c r="TSF1" s="16"/>
      <c r="TSG1" s="16"/>
      <c r="TSH1" s="16"/>
      <c r="TSI1" s="16"/>
      <c r="TSJ1" s="16"/>
      <c r="TSK1" s="16"/>
      <c r="TSL1" s="16"/>
      <c r="TSM1" s="16"/>
      <c r="TSN1" s="16"/>
      <c r="TSO1" s="16"/>
      <c r="TSP1" s="16"/>
      <c r="TSQ1" s="16"/>
      <c r="TSR1" s="16"/>
      <c r="TSS1" s="16"/>
      <c r="TST1" s="16"/>
      <c r="TSU1" s="16"/>
      <c r="TSV1" s="16"/>
      <c r="TSW1" s="16"/>
      <c r="TSX1" s="16"/>
      <c r="TSY1" s="16"/>
      <c r="TSZ1" s="16"/>
      <c r="TTA1" s="16"/>
      <c r="TTB1" s="16"/>
      <c r="TTC1" s="16"/>
      <c r="TTD1" s="16"/>
      <c r="TTE1" s="16"/>
      <c r="TTF1" s="16"/>
      <c r="TTG1" s="16"/>
      <c r="TTH1" s="16"/>
      <c r="TTI1" s="16"/>
      <c r="TTJ1" s="16"/>
      <c r="TTK1" s="16"/>
      <c r="TTL1" s="16"/>
      <c r="TTM1" s="16"/>
      <c r="TTN1" s="16"/>
      <c r="TTO1" s="16"/>
      <c r="TTP1" s="16"/>
      <c r="TTQ1" s="16"/>
      <c r="TTR1" s="16"/>
      <c r="TTS1" s="16"/>
      <c r="TTT1" s="16"/>
      <c r="TTU1" s="16"/>
      <c r="TTV1" s="16"/>
      <c r="TTW1" s="16"/>
      <c r="TTX1" s="16"/>
      <c r="TTY1" s="16"/>
      <c r="TTZ1" s="16"/>
      <c r="TUA1" s="16"/>
      <c r="TUB1" s="16"/>
      <c r="TUC1" s="16"/>
      <c r="TUD1" s="16"/>
      <c r="TUE1" s="16"/>
      <c r="TUF1" s="16"/>
      <c r="TUG1" s="16"/>
      <c r="TUH1" s="16"/>
      <c r="TUI1" s="16"/>
      <c r="TUJ1" s="16"/>
      <c r="TUK1" s="16"/>
      <c r="TUL1" s="16"/>
      <c r="TUM1" s="16"/>
      <c r="TUN1" s="16"/>
      <c r="TUO1" s="16"/>
      <c r="TUP1" s="16"/>
      <c r="TUQ1" s="16"/>
      <c r="TUR1" s="16"/>
      <c r="TUS1" s="16"/>
      <c r="TUT1" s="16"/>
      <c r="TUU1" s="16"/>
      <c r="TUV1" s="16"/>
      <c r="TUW1" s="16"/>
      <c r="TUX1" s="16"/>
      <c r="TUY1" s="16"/>
      <c r="TUZ1" s="16"/>
      <c r="TVA1" s="16"/>
      <c r="TVB1" s="16"/>
      <c r="TVC1" s="16"/>
      <c r="TVD1" s="16"/>
      <c r="TVE1" s="16"/>
      <c r="TVF1" s="16"/>
      <c r="TVG1" s="16"/>
      <c r="TVH1" s="16"/>
      <c r="TVI1" s="16"/>
      <c r="TVJ1" s="16"/>
      <c r="TVK1" s="16"/>
      <c r="TVL1" s="16"/>
      <c r="TVM1" s="16"/>
      <c r="TVN1" s="16"/>
      <c r="TVO1" s="16"/>
      <c r="TVP1" s="16"/>
      <c r="TVQ1" s="16"/>
      <c r="TVR1" s="16"/>
      <c r="TVS1" s="16"/>
      <c r="TVT1" s="16"/>
      <c r="TVU1" s="16"/>
      <c r="TVV1" s="16"/>
      <c r="TVW1" s="16"/>
      <c r="TVX1" s="16"/>
      <c r="TVY1" s="16"/>
      <c r="TVZ1" s="16"/>
      <c r="TWA1" s="16"/>
      <c r="TWB1" s="16"/>
      <c r="TWC1" s="16"/>
      <c r="TWD1" s="16"/>
      <c r="TWE1" s="16"/>
      <c r="TWF1" s="16"/>
      <c r="TWG1" s="16"/>
      <c r="TWH1" s="16"/>
      <c r="TWI1" s="16"/>
      <c r="TWJ1" s="16"/>
      <c r="TWK1" s="16"/>
      <c r="TWL1" s="16"/>
      <c r="TWM1" s="16"/>
      <c r="TWN1" s="16"/>
      <c r="TWO1" s="16"/>
      <c r="TWP1" s="16"/>
      <c r="TWQ1" s="16"/>
      <c r="TWR1" s="16"/>
      <c r="TWS1" s="16"/>
      <c r="TWT1" s="16"/>
      <c r="TWU1" s="16"/>
      <c r="TWV1" s="16"/>
      <c r="TWW1" s="16"/>
      <c r="TWX1" s="16"/>
      <c r="TWY1" s="16"/>
      <c r="TWZ1" s="16"/>
      <c r="TXA1" s="16"/>
      <c r="TXB1" s="16"/>
      <c r="TXC1" s="16"/>
      <c r="TXD1" s="16"/>
      <c r="TXE1" s="16"/>
      <c r="TXF1" s="16"/>
      <c r="TXG1" s="16"/>
      <c r="TXH1" s="16"/>
      <c r="TXI1" s="16"/>
      <c r="TXJ1" s="16"/>
      <c r="TXK1" s="16"/>
      <c r="TXL1" s="16"/>
      <c r="TXM1" s="16"/>
      <c r="TXN1" s="16"/>
      <c r="TXO1" s="16"/>
      <c r="TXP1" s="16"/>
      <c r="TXQ1" s="16"/>
      <c r="TXR1" s="16"/>
      <c r="TXS1" s="16"/>
      <c r="TXT1" s="16"/>
      <c r="TXU1" s="16"/>
      <c r="TXV1" s="16"/>
      <c r="TXW1" s="16"/>
      <c r="TXX1" s="16"/>
      <c r="TXY1" s="16"/>
      <c r="TXZ1" s="16"/>
      <c r="TYA1" s="16"/>
      <c r="TYB1" s="16"/>
      <c r="TYC1" s="16"/>
      <c r="TYD1" s="16"/>
      <c r="TYE1" s="16"/>
      <c r="TYF1" s="16"/>
      <c r="TYG1" s="16"/>
      <c r="TYH1" s="16"/>
      <c r="TYI1" s="16"/>
      <c r="TYJ1" s="16"/>
      <c r="TYK1" s="16"/>
      <c r="TYL1" s="16"/>
      <c r="TYM1" s="16"/>
      <c r="TYN1" s="16"/>
      <c r="TYO1" s="16"/>
      <c r="TYP1" s="16"/>
      <c r="TYQ1" s="16"/>
      <c r="TYR1" s="16"/>
      <c r="TYS1" s="16"/>
      <c r="TYT1" s="16"/>
      <c r="TYU1" s="16"/>
      <c r="TYV1" s="16"/>
      <c r="TYW1" s="16"/>
      <c r="TYX1" s="16"/>
      <c r="TYY1" s="16"/>
      <c r="TYZ1" s="16"/>
      <c r="TZA1" s="16"/>
      <c r="TZB1" s="16"/>
      <c r="TZC1" s="16"/>
      <c r="TZD1" s="16"/>
      <c r="TZE1" s="16"/>
      <c r="TZF1" s="16"/>
      <c r="TZG1" s="16"/>
      <c r="TZH1" s="16"/>
      <c r="TZI1" s="16"/>
      <c r="TZJ1" s="16"/>
      <c r="TZK1" s="16"/>
      <c r="TZL1" s="16"/>
      <c r="TZM1" s="16"/>
      <c r="TZN1" s="16"/>
      <c r="TZO1" s="16"/>
      <c r="TZP1" s="16"/>
      <c r="TZQ1" s="16"/>
      <c r="TZR1" s="16"/>
      <c r="TZS1" s="16"/>
      <c r="TZT1" s="16"/>
      <c r="TZU1" s="16"/>
      <c r="TZV1" s="16"/>
      <c r="TZW1" s="16"/>
      <c r="TZX1" s="16"/>
      <c r="TZY1" s="16"/>
      <c r="TZZ1" s="16"/>
      <c r="UAA1" s="16"/>
      <c r="UAB1" s="16"/>
      <c r="UAC1" s="16"/>
      <c r="UAD1" s="16"/>
      <c r="UAE1" s="16"/>
      <c r="UAF1" s="16"/>
      <c r="UAG1" s="16"/>
      <c r="UAH1" s="16"/>
      <c r="UAI1" s="16"/>
      <c r="UAJ1" s="16"/>
      <c r="UAK1" s="16"/>
      <c r="UAL1" s="16"/>
      <c r="UAM1" s="16"/>
      <c r="UAN1" s="16"/>
      <c r="UAO1" s="16"/>
      <c r="UAP1" s="16"/>
      <c r="UAQ1" s="16"/>
      <c r="UAR1" s="16"/>
      <c r="UAS1" s="16"/>
      <c r="UAT1" s="16"/>
      <c r="UAU1" s="16"/>
      <c r="UAV1" s="16"/>
      <c r="UAW1" s="16"/>
      <c r="UAX1" s="16"/>
      <c r="UAY1" s="16"/>
      <c r="UAZ1" s="16"/>
      <c r="UBA1" s="16"/>
      <c r="UBB1" s="16"/>
      <c r="UBC1" s="16"/>
      <c r="UBD1" s="16"/>
      <c r="UBE1" s="16"/>
      <c r="UBF1" s="16"/>
      <c r="UBG1" s="16"/>
      <c r="UBH1" s="16"/>
      <c r="UBI1" s="16"/>
      <c r="UBJ1" s="16"/>
      <c r="UBK1" s="16"/>
      <c r="UBL1" s="16"/>
      <c r="UBM1" s="16"/>
      <c r="UBN1" s="16"/>
      <c r="UBO1" s="16"/>
      <c r="UBP1" s="16"/>
      <c r="UBQ1" s="16"/>
      <c r="UBR1" s="16"/>
      <c r="UBS1" s="16"/>
      <c r="UBT1" s="16"/>
      <c r="UBU1" s="16"/>
      <c r="UBV1" s="16"/>
      <c r="UBW1" s="16"/>
      <c r="UBX1" s="16"/>
      <c r="UBY1" s="16"/>
      <c r="UBZ1" s="16"/>
      <c r="UCA1" s="16"/>
      <c r="UCB1" s="16"/>
      <c r="UCC1" s="16"/>
      <c r="UCD1" s="16"/>
      <c r="UCE1" s="16"/>
      <c r="UCF1" s="16"/>
      <c r="UCG1" s="16"/>
      <c r="UCH1" s="16"/>
      <c r="UCI1" s="16"/>
      <c r="UCJ1" s="16"/>
      <c r="UCK1" s="16"/>
      <c r="UCL1" s="16"/>
      <c r="UCM1" s="16"/>
      <c r="UCN1" s="16"/>
      <c r="UCO1" s="16"/>
      <c r="UCP1" s="16"/>
      <c r="UCQ1" s="16"/>
      <c r="UCR1" s="16"/>
      <c r="UCS1" s="16"/>
      <c r="UCT1" s="16"/>
      <c r="UCU1" s="16"/>
      <c r="UCV1" s="16"/>
      <c r="UCW1" s="16"/>
      <c r="UCX1" s="16"/>
      <c r="UCY1" s="16"/>
      <c r="UCZ1" s="16"/>
      <c r="UDA1" s="16"/>
      <c r="UDB1" s="16"/>
      <c r="UDC1" s="16"/>
      <c r="UDD1" s="16"/>
      <c r="UDE1" s="16"/>
      <c r="UDF1" s="16"/>
      <c r="UDG1" s="16"/>
      <c r="UDH1" s="16"/>
      <c r="UDI1" s="16"/>
      <c r="UDJ1" s="16"/>
      <c r="UDK1" s="16"/>
      <c r="UDL1" s="16"/>
      <c r="UDM1" s="16"/>
      <c r="UDN1" s="16"/>
      <c r="UDO1" s="16"/>
      <c r="UDP1" s="16"/>
      <c r="UDQ1" s="16"/>
      <c r="UDR1" s="16"/>
      <c r="UDS1" s="16"/>
      <c r="UDT1" s="16"/>
      <c r="UDU1" s="16"/>
      <c r="UDV1" s="16"/>
      <c r="UDW1" s="16"/>
      <c r="UDX1" s="16"/>
      <c r="UDY1" s="16"/>
      <c r="UDZ1" s="16"/>
      <c r="UEA1" s="16"/>
      <c r="UEB1" s="16"/>
      <c r="UEC1" s="16"/>
      <c r="UED1" s="16"/>
      <c r="UEE1" s="16"/>
      <c r="UEF1" s="16"/>
      <c r="UEG1" s="16"/>
      <c r="UEH1" s="16"/>
      <c r="UEI1" s="16"/>
      <c r="UEJ1" s="16"/>
      <c r="UEK1" s="16"/>
      <c r="UEL1" s="16"/>
      <c r="UEM1" s="16"/>
      <c r="UEN1" s="16"/>
      <c r="UEO1" s="16"/>
      <c r="UEP1" s="16"/>
      <c r="UEQ1" s="16"/>
      <c r="UER1" s="16"/>
      <c r="UES1" s="16"/>
      <c r="UET1" s="16"/>
      <c r="UEU1" s="16"/>
      <c r="UEV1" s="16"/>
      <c r="UEW1" s="16"/>
      <c r="UEX1" s="16"/>
      <c r="UEY1" s="16"/>
      <c r="UEZ1" s="16"/>
      <c r="UFA1" s="16"/>
      <c r="UFB1" s="16"/>
      <c r="UFC1" s="16"/>
      <c r="UFD1" s="16"/>
      <c r="UFE1" s="16"/>
      <c r="UFF1" s="16"/>
      <c r="UFG1" s="16"/>
      <c r="UFH1" s="16"/>
      <c r="UFI1" s="16"/>
      <c r="UFJ1" s="16"/>
      <c r="UFK1" s="16"/>
      <c r="UFL1" s="16"/>
      <c r="UFM1" s="16"/>
      <c r="UFN1" s="16"/>
      <c r="UFO1" s="16"/>
      <c r="UFP1" s="16"/>
      <c r="UFQ1" s="16"/>
      <c r="UFR1" s="16"/>
      <c r="UFS1" s="16"/>
      <c r="UFT1" s="16"/>
      <c r="UFU1" s="16"/>
      <c r="UFV1" s="16"/>
      <c r="UFW1" s="16"/>
      <c r="UFX1" s="16"/>
      <c r="UFY1" s="16"/>
      <c r="UFZ1" s="16"/>
      <c r="UGA1" s="16"/>
      <c r="UGB1" s="16"/>
      <c r="UGC1" s="16"/>
      <c r="UGD1" s="16"/>
      <c r="UGE1" s="16"/>
      <c r="UGF1" s="16"/>
      <c r="UGG1" s="16"/>
      <c r="UGH1" s="16"/>
      <c r="UGI1" s="16"/>
      <c r="UGJ1" s="16"/>
      <c r="UGK1" s="16"/>
      <c r="UGL1" s="16"/>
      <c r="UGM1" s="16"/>
      <c r="UGN1" s="16"/>
      <c r="UGO1" s="16"/>
      <c r="UGP1" s="16"/>
      <c r="UGQ1" s="16"/>
      <c r="UGR1" s="16"/>
      <c r="UGS1" s="16"/>
      <c r="UGT1" s="16"/>
      <c r="UGU1" s="16"/>
      <c r="UGV1" s="16"/>
      <c r="UGW1" s="16"/>
      <c r="UGX1" s="16"/>
      <c r="UGY1" s="16"/>
      <c r="UGZ1" s="16"/>
      <c r="UHA1" s="16"/>
      <c r="UHB1" s="16"/>
      <c r="UHC1" s="16"/>
      <c r="UHD1" s="16"/>
      <c r="UHE1" s="16"/>
      <c r="UHF1" s="16"/>
      <c r="UHG1" s="16"/>
      <c r="UHH1" s="16"/>
      <c r="UHI1" s="16"/>
      <c r="UHJ1" s="16"/>
      <c r="UHK1" s="16"/>
      <c r="UHL1" s="16"/>
      <c r="UHM1" s="16"/>
      <c r="UHN1" s="16"/>
      <c r="UHO1" s="16"/>
      <c r="UHP1" s="16"/>
      <c r="UHQ1" s="16"/>
      <c r="UHR1" s="16"/>
      <c r="UHS1" s="16"/>
      <c r="UHT1" s="16"/>
      <c r="UHU1" s="16"/>
      <c r="UHV1" s="16"/>
      <c r="UHW1" s="16"/>
      <c r="UHX1" s="16"/>
      <c r="UHY1" s="16"/>
      <c r="UHZ1" s="16"/>
      <c r="UIA1" s="16"/>
      <c r="UIB1" s="16"/>
      <c r="UIC1" s="16"/>
      <c r="UID1" s="16"/>
      <c r="UIE1" s="16"/>
      <c r="UIF1" s="16"/>
      <c r="UIG1" s="16"/>
      <c r="UIH1" s="16"/>
      <c r="UII1" s="16"/>
      <c r="UIJ1" s="16"/>
      <c r="UIK1" s="16"/>
      <c r="UIL1" s="16"/>
      <c r="UIM1" s="16"/>
      <c r="UIN1" s="16"/>
      <c r="UIO1" s="16"/>
      <c r="UIP1" s="16"/>
      <c r="UIQ1" s="16"/>
      <c r="UIR1" s="16"/>
      <c r="UIS1" s="16"/>
      <c r="UIT1" s="16"/>
      <c r="UIU1" s="16"/>
      <c r="UIV1" s="16"/>
      <c r="UIW1" s="16"/>
      <c r="UIX1" s="16"/>
      <c r="UIY1" s="16"/>
      <c r="UIZ1" s="16"/>
      <c r="UJA1" s="16"/>
      <c r="UJB1" s="16"/>
      <c r="UJC1" s="16"/>
      <c r="UJD1" s="16"/>
      <c r="UJE1" s="16"/>
      <c r="UJF1" s="16"/>
      <c r="UJG1" s="16"/>
      <c r="UJH1" s="16"/>
      <c r="UJI1" s="16"/>
      <c r="UJJ1" s="16"/>
      <c r="UJK1" s="16"/>
      <c r="UJL1" s="16"/>
      <c r="UJM1" s="16"/>
      <c r="UJN1" s="16"/>
      <c r="UJO1" s="16"/>
      <c r="UJP1" s="16"/>
      <c r="UJQ1" s="16"/>
      <c r="UJR1" s="16"/>
      <c r="UJS1" s="16"/>
      <c r="UJT1" s="16"/>
      <c r="UJU1" s="16"/>
      <c r="UJV1" s="16"/>
      <c r="UJW1" s="16"/>
      <c r="UJX1" s="16"/>
      <c r="UJY1" s="16"/>
      <c r="UJZ1" s="16"/>
      <c r="UKA1" s="16"/>
      <c r="UKB1" s="16"/>
      <c r="UKC1" s="16"/>
      <c r="UKD1" s="16"/>
      <c r="UKE1" s="16"/>
      <c r="UKF1" s="16"/>
      <c r="UKG1" s="16"/>
      <c r="UKH1" s="16"/>
      <c r="UKI1" s="16"/>
      <c r="UKJ1" s="16"/>
      <c r="UKK1" s="16"/>
      <c r="UKL1" s="16"/>
      <c r="UKM1" s="16"/>
      <c r="UKN1" s="16"/>
      <c r="UKO1" s="16"/>
      <c r="UKP1" s="16"/>
      <c r="UKQ1" s="16"/>
      <c r="UKR1" s="16"/>
      <c r="UKS1" s="16"/>
      <c r="UKT1" s="16"/>
      <c r="UKU1" s="16"/>
      <c r="UKV1" s="16"/>
      <c r="UKW1" s="16"/>
      <c r="UKX1" s="16"/>
      <c r="UKY1" s="16"/>
      <c r="UKZ1" s="16"/>
      <c r="ULA1" s="16"/>
      <c r="ULB1" s="16"/>
      <c r="ULC1" s="16"/>
      <c r="ULD1" s="16"/>
      <c r="ULE1" s="16"/>
      <c r="ULF1" s="16"/>
      <c r="ULG1" s="16"/>
      <c r="ULH1" s="16"/>
      <c r="ULI1" s="16"/>
      <c r="ULJ1" s="16"/>
      <c r="ULK1" s="16"/>
      <c r="ULL1" s="16"/>
      <c r="ULM1" s="16"/>
      <c r="ULN1" s="16"/>
      <c r="ULO1" s="16"/>
      <c r="ULP1" s="16"/>
      <c r="ULQ1" s="16"/>
      <c r="ULR1" s="16"/>
      <c r="ULS1" s="16"/>
      <c r="ULT1" s="16"/>
      <c r="ULU1" s="16"/>
      <c r="ULV1" s="16"/>
      <c r="ULW1" s="16"/>
      <c r="ULX1" s="16"/>
      <c r="ULY1" s="16"/>
      <c r="ULZ1" s="16"/>
      <c r="UMA1" s="16"/>
      <c r="UMB1" s="16"/>
      <c r="UMC1" s="16"/>
      <c r="UMD1" s="16"/>
      <c r="UME1" s="16"/>
      <c r="UMF1" s="16"/>
      <c r="UMG1" s="16"/>
      <c r="UMH1" s="16"/>
      <c r="UMI1" s="16"/>
      <c r="UMJ1" s="16"/>
      <c r="UMK1" s="16"/>
      <c r="UML1" s="16"/>
      <c r="UMM1" s="16"/>
      <c r="UMN1" s="16"/>
      <c r="UMO1" s="16"/>
      <c r="UMP1" s="16"/>
      <c r="UMQ1" s="16"/>
      <c r="UMR1" s="16"/>
      <c r="UMS1" s="16"/>
      <c r="UMT1" s="16"/>
      <c r="UMU1" s="16"/>
      <c r="UMV1" s="16"/>
      <c r="UMW1" s="16"/>
      <c r="UMX1" s="16"/>
      <c r="UMY1" s="16"/>
      <c r="UMZ1" s="16"/>
      <c r="UNA1" s="16"/>
      <c r="UNB1" s="16"/>
      <c r="UNC1" s="16"/>
      <c r="UND1" s="16"/>
      <c r="UNE1" s="16"/>
      <c r="UNF1" s="16"/>
      <c r="UNG1" s="16"/>
      <c r="UNH1" s="16"/>
      <c r="UNI1" s="16"/>
      <c r="UNJ1" s="16"/>
      <c r="UNK1" s="16"/>
      <c r="UNL1" s="16"/>
      <c r="UNM1" s="16"/>
      <c r="UNN1" s="16"/>
      <c r="UNO1" s="16"/>
      <c r="UNP1" s="16"/>
      <c r="UNQ1" s="16"/>
      <c r="UNR1" s="16"/>
      <c r="UNS1" s="16"/>
      <c r="UNT1" s="16"/>
      <c r="UNU1" s="16"/>
      <c r="UNV1" s="16"/>
      <c r="UNW1" s="16"/>
      <c r="UNX1" s="16"/>
      <c r="UNY1" s="16"/>
      <c r="UNZ1" s="16"/>
      <c r="UOA1" s="16"/>
      <c r="UOB1" s="16"/>
      <c r="UOC1" s="16"/>
      <c r="UOD1" s="16"/>
      <c r="UOE1" s="16"/>
      <c r="UOF1" s="16"/>
      <c r="UOG1" s="16"/>
      <c r="UOH1" s="16"/>
      <c r="UOI1" s="16"/>
      <c r="UOJ1" s="16"/>
      <c r="UOK1" s="16"/>
      <c r="UOL1" s="16"/>
      <c r="UOM1" s="16"/>
      <c r="UON1" s="16"/>
      <c r="UOO1" s="16"/>
      <c r="UOP1" s="16"/>
      <c r="UOQ1" s="16"/>
      <c r="UOR1" s="16"/>
      <c r="UOS1" s="16"/>
      <c r="UOT1" s="16"/>
      <c r="UOU1" s="16"/>
      <c r="UOV1" s="16"/>
      <c r="UOW1" s="16"/>
      <c r="UOX1" s="16"/>
      <c r="UOY1" s="16"/>
      <c r="UOZ1" s="16"/>
      <c r="UPA1" s="16"/>
      <c r="UPB1" s="16"/>
      <c r="UPC1" s="16"/>
      <c r="UPD1" s="16"/>
      <c r="UPE1" s="16"/>
      <c r="UPF1" s="16"/>
      <c r="UPG1" s="16"/>
      <c r="UPH1" s="16"/>
      <c r="UPI1" s="16"/>
      <c r="UPJ1" s="16"/>
      <c r="UPK1" s="16"/>
      <c r="UPL1" s="16"/>
      <c r="UPM1" s="16"/>
      <c r="UPN1" s="16"/>
      <c r="UPO1" s="16"/>
      <c r="UPP1" s="16"/>
      <c r="UPQ1" s="16"/>
      <c r="UPR1" s="16"/>
      <c r="UPS1" s="16"/>
      <c r="UPT1" s="16"/>
      <c r="UPU1" s="16"/>
      <c r="UPV1" s="16"/>
      <c r="UPW1" s="16"/>
      <c r="UPX1" s="16"/>
      <c r="UPY1" s="16"/>
      <c r="UPZ1" s="16"/>
      <c r="UQA1" s="16"/>
      <c r="UQB1" s="16"/>
      <c r="UQC1" s="16"/>
      <c r="UQD1" s="16"/>
      <c r="UQE1" s="16"/>
      <c r="UQF1" s="16"/>
      <c r="UQG1" s="16"/>
      <c r="UQH1" s="16"/>
      <c r="UQI1" s="16"/>
      <c r="UQJ1" s="16"/>
      <c r="UQK1" s="16"/>
      <c r="UQL1" s="16"/>
      <c r="UQM1" s="16"/>
      <c r="UQN1" s="16"/>
      <c r="UQO1" s="16"/>
      <c r="UQP1" s="16"/>
      <c r="UQQ1" s="16"/>
      <c r="UQR1" s="16"/>
      <c r="UQS1" s="16"/>
      <c r="UQT1" s="16"/>
      <c r="UQU1" s="16"/>
      <c r="UQV1" s="16"/>
      <c r="UQW1" s="16"/>
      <c r="UQX1" s="16"/>
      <c r="UQY1" s="16"/>
      <c r="UQZ1" s="16"/>
      <c r="URA1" s="16"/>
      <c r="URB1" s="16"/>
      <c r="URC1" s="16"/>
      <c r="URD1" s="16"/>
      <c r="URE1" s="16"/>
      <c r="URF1" s="16"/>
      <c r="URG1" s="16"/>
      <c r="URH1" s="16"/>
      <c r="URI1" s="16"/>
      <c r="URJ1" s="16"/>
      <c r="URK1" s="16"/>
      <c r="URL1" s="16"/>
      <c r="URM1" s="16"/>
      <c r="URN1" s="16"/>
      <c r="URO1" s="16"/>
      <c r="URP1" s="16"/>
      <c r="URQ1" s="16"/>
      <c r="URR1" s="16"/>
      <c r="URS1" s="16"/>
      <c r="URT1" s="16"/>
      <c r="URU1" s="16"/>
      <c r="URV1" s="16"/>
      <c r="URW1" s="16"/>
      <c r="URX1" s="16"/>
      <c r="URY1" s="16"/>
      <c r="URZ1" s="16"/>
      <c r="USA1" s="16"/>
      <c r="USB1" s="16"/>
      <c r="USC1" s="16"/>
      <c r="USD1" s="16"/>
      <c r="USE1" s="16"/>
      <c r="USF1" s="16"/>
      <c r="USG1" s="16"/>
      <c r="USH1" s="16"/>
      <c r="USI1" s="16"/>
      <c r="USJ1" s="16"/>
      <c r="USK1" s="16"/>
      <c r="USL1" s="16"/>
      <c r="USM1" s="16"/>
      <c r="USN1" s="16"/>
      <c r="USO1" s="16"/>
      <c r="USP1" s="16"/>
      <c r="USQ1" s="16"/>
      <c r="USR1" s="16"/>
      <c r="USS1" s="16"/>
      <c r="UST1" s="16"/>
      <c r="USU1" s="16"/>
      <c r="USV1" s="16"/>
      <c r="USW1" s="16"/>
      <c r="USX1" s="16"/>
      <c r="USY1" s="16"/>
      <c r="USZ1" s="16"/>
      <c r="UTA1" s="16"/>
      <c r="UTB1" s="16"/>
      <c r="UTC1" s="16"/>
      <c r="UTD1" s="16"/>
      <c r="UTE1" s="16"/>
      <c r="UTF1" s="16"/>
      <c r="UTG1" s="16"/>
      <c r="UTH1" s="16"/>
      <c r="UTI1" s="16"/>
      <c r="UTJ1" s="16"/>
      <c r="UTK1" s="16"/>
      <c r="UTL1" s="16"/>
      <c r="UTM1" s="16"/>
      <c r="UTN1" s="16"/>
      <c r="UTO1" s="16"/>
      <c r="UTP1" s="16"/>
      <c r="UTQ1" s="16"/>
      <c r="UTR1" s="16"/>
      <c r="UTS1" s="16"/>
      <c r="UTT1" s="16"/>
      <c r="UTU1" s="16"/>
      <c r="UTV1" s="16"/>
      <c r="UTW1" s="16"/>
      <c r="UTX1" s="16"/>
      <c r="UTY1" s="16"/>
      <c r="UTZ1" s="16"/>
      <c r="UUA1" s="16"/>
      <c r="UUB1" s="16"/>
      <c r="UUC1" s="16"/>
      <c r="UUD1" s="16"/>
      <c r="UUE1" s="16"/>
      <c r="UUF1" s="16"/>
      <c r="UUG1" s="16"/>
      <c r="UUH1" s="16"/>
      <c r="UUI1" s="16"/>
      <c r="UUJ1" s="16"/>
      <c r="UUK1" s="16"/>
      <c r="UUL1" s="16"/>
      <c r="UUM1" s="16"/>
      <c r="UUN1" s="16"/>
      <c r="UUO1" s="16"/>
      <c r="UUP1" s="16"/>
      <c r="UUQ1" s="16"/>
      <c r="UUR1" s="16"/>
      <c r="UUS1" s="16"/>
      <c r="UUT1" s="16"/>
      <c r="UUU1" s="16"/>
      <c r="UUV1" s="16"/>
      <c r="UUW1" s="16"/>
      <c r="UUX1" s="16"/>
      <c r="UUY1" s="16"/>
      <c r="UUZ1" s="16"/>
      <c r="UVA1" s="16"/>
      <c r="UVB1" s="16"/>
      <c r="UVC1" s="16"/>
      <c r="UVD1" s="16"/>
      <c r="UVE1" s="16"/>
      <c r="UVF1" s="16"/>
      <c r="UVG1" s="16"/>
      <c r="UVH1" s="16"/>
      <c r="UVI1" s="16"/>
      <c r="UVJ1" s="16"/>
      <c r="UVK1" s="16"/>
      <c r="UVL1" s="16"/>
      <c r="UVM1" s="16"/>
      <c r="UVN1" s="16"/>
      <c r="UVO1" s="16"/>
      <c r="UVP1" s="16"/>
      <c r="UVQ1" s="16"/>
      <c r="UVR1" s="16"/>
      <c r="UVS1" s="16"/>
      <c r="UVT1" s="16"/>
      <c r="UVU1" s="16"/>
      <c r="UVV1" s="16"/>
      <c r="UVW1" s="16"/>
      <c r="UVX1" s="16"/>
      <c r="UVY1" s="16"/>
      <c r="UVZ1" s="16"/>
      <c r="UWA1" s="16"/>
      <c r="UWB1" s="16"/>
      <c r="UWC1" s="16"/>
      <c r="UWD1" s="16"/>
      <c r="UWE1" s="16"/>
      <c r="UWF1" s="16"/>
      <c r="UWG1" s="16"/>
      <c r="UWH1" s="16"/>
      <c r="UWI1" s="16"/>
      <c r="UWJ1" s="16"/>
      <c r="UWK1" s="16"/>
      <c r="UWL1" s="16"/>
      <c r="UWM1" s="16"/>
      <c r="UWN1" s="16"/>
      <c r="UWO1" s="16"/>
      <c r="UWP1" s="16"/>
      <c r="UWQ1" s="16"/>
      <c r="UWR1" s="16"/>
      <c r="UWS1" s="16"/>
      <c r="UWT1" s="16"/>
      <c r="UWU1" s="16"/>
      <c r="UWV1" s="16"/>
      <c r="UWW1" s="16"/>
      <c r="UWX1" s="16"/>
      <c r="UWY1" s="16"/>
      <c r="UWZ1" s="16"/>
      <c r="UXA1" s="16"/>
      <c r="UXB1" s="16"/>
      <c r="UXC1" s="16"/>
      <c r="UXD1" s="16"/>
      <c r="UXE1" s="16"/>
      <c r="UXF1" s="16"/>
      <c r="UXG1" s="16"/>
      <c r="UXH1" s="16"/>
      <c r="UXI1" s="16"/>
      <c r="UXJ1" s="16"/>
      <c r="UXK1" s="16"/>
      <c r="UXL1" s="16"/>
      <c r="UXM1" s="16"/>
      <c r="UXN1" s="16"/>
      <c r="UXO1" s="16"/>
      <c r="UXP1" s="16"/>
      <c r="UXQ1" s="16"/>
      <c r="UXR1" s="16"/>
      <c r="UXS1" s="16"/>
      <c r="UXT1" s="16"/>
      <c r="UXU1" s="16"/>
      <c r="UXV1" s="16"/>
      <c r="UXW1" s="16"/>
      <c r="UXX1" s="16"/>
      <c r="UXY1" s="16"/>
      <c r="UXZ1" s="16"/>
      <c r="UYA1" s="16"/>
      <c r="UYB1" s="16"/>
      <c r="UYC1" s="16"/>
      <c r="UYD1" s="16"/>
      <c r="UYE1" s="16"/>
      <c r="UYF1" s="16"/>
      <c r="UYG1" s="16"/>
      <c r="UYH1" s="16"/>
      <c r="UYI1" s="16"/>
      <c r="UYJ1" s="16"/>
      <c r="UYK1" s="16"/>
      <c r="UYL1" s="16"/>
      <c r="UYM1" s="16"/>
      <c r="UYN1" s="16"/>
      <c r="UYO1" s="16"/>
      <c r="UYP1" s="16"/>
      <c r="UYQ1" s="16"/>
      <c r="UYR1" s="16"/>
      <c r="UYS1" s="16"/>
      <c r="UYT1" s="16"/>
      <c r="UYU1" s="16"/>
      <c r="UYV1" s="16"/>
      <c r="UYW1" s="16"/>
      <c r="UYX1" s="16"/>
      <c r="UYY1" s="16"/>
      <c r="UYZ1" s="16"/>
      <c r="UZA1" s="16"/>
      <c r="UZB1" s="16"/>
      <c r="UZC1" s="16"/>
      <c r="UZD1" s="16"/>
      <c r="UZE1" s="16"/>
      <c r="UZF1" s="16"/>
      <c r="UZG1" s="16"/>
      <c r="UZH1" s="16"/>
      <c r="UZI1" s="16"/>
      <c r="UZJ1" s="16"/>
      <c r="UZK1" s="16"/>
      <c r="UZL1" s="16"/>
      <c r="UZM1" s="16"/>
      <c r="UZN1" s="16"/>
      <c r="UZO1" s="16"/>
      <c r="UZP1" s="16"/>
      <c r="UZQ1" s="16"/>
      <c r="UZR1" s="16"/>
      <c r="UZS1" s="16"/>
      <c r="UZT1" s="16"/>
      <c r="UZU1" s="16"/>
      <c r="UZV1" s="16"/>
      <c r="UZW1" s="16"/>
      <c r="UZX1" s="16"/>
      <c r="UZY1" s="16"/>
      <c r="UZZ1" s="16"/>
      <c r="VAA1" s="16"/>
      <c r="VAB1" s="16"/>
      <c r="VAC1" s="16"/>
      <c r="VAD1" s="16"/>
      <c r="VAE1" s="16"/>
      <c r="VAF1" s="16"/>
      <c r="VAG1" s="16"/>
      <c r="VAH1" s="16"/>
      <c r="VAI1" s="16"/>
      <c r="VAJ1" s="16"/>
      <c r="VAK1" s="16"/>
      <c r="VAL1" s="16"/>
      <c r="VAM1" s="16"/>
      <c r="VAN1" s="16"/>
      <c r="VAO1" s="16"/>
      <c r="VAP1" s="16"/>
      <c r="VAQ1" s="16"/>
      <c r="VAR1" s="16"/>
      <c r="VAS1" s="16"/>
      <c r="VAT1" s="16"/>
      <c r="VAU1" s="16"/>
      <c r="VAV1" s="16"/>
      <c r="VAW1" s="16"/>
      <c r="VAX1" s="16"/>
      <c r="VAY1" s="16"/>
      <c r="VAZ1" s="16"/>
      <c r="VBA1" s="16"/>
      <c r="VBB1" s="16"/>
      <c r="VBC1" s="16"/>
      <c r="VBD1" s="16"/>
      <c r="VBE1" s="16"/>
      <c r="VBF1" s="16"/>
      <c r="VBG1" s="16"/>
      <c r="VBH1" s="16"/>
      <c r="VBI1" s="16"/>
      <c r="VBJ1" s="16"/>
      <c r="VBK1" s="16"/>
      <c r="VBL1" s="16"/>
      <c r="VBM1" s="16"/>
      <c r="VBN1" s="16"/>
      <c r="VBO1" s="16"/>
      <c r="VBP1" s="16"/>
      <c r="VBQ1" s="16"/>
      <c r="VBR1" s="16"/>
      <c r="VBS1" s="16"/>
      <c r="VBT1" s="16"/>
      <c r="VBU1" s="16"/>
      <c r="VBV1" s="16"/>
      <c r="VBW1" s="16"/>
      <c r="VBX1" s="16"/>
      <c r="VBY1" s="16"/>
      <c r="VBZ1" s="16"/>
      <c r="VCA1" s="16"/>
      <c r="VCB1" s="16"/>
      <c r="VCC1" s="16"/>
      <c r="VCD1" s="16"/>
      <c r="VCE1" s="16"/>
      <c r="VCF1" s="16"/>
      <c r="VCG1" s="16"/>
      <c r="VCH1" s="16"/>
      <c r="VCI1" s="16"/>
      <c r="VCJ1" s="16"/>
      <c r="VCK1" s="16"/>
      <c r="VCL1" s="16"/>
      <c r="VCM1" s="16"/>
      <c r="VCN1" s="16"/>
      <c r="VCO1" s="16"/>
      <c r="VCP1" s="16"/>
      <c r="VCQ1" s="16"/>
      <c r="VCR1" s="16"/>
      <c r="VCS1" s="16"/>
      <c r="VCT1" s="16"/>
      <c r="VCU1" s="16"/>
      <c r="VCV1" s="16"/>
      <c r="VCW1" s="16"/>
      <c r="VCX1" s="16"/>
      <c r="VCY1" s="16"/>
      <c r="VCZ1" s="16"/>
      <c r="VDA1" s="16"/>
      <c r="VDB1" s="16"/>
      <c r="VDC1" s="16"/>
      <c r="VDD1" s="16"/>
      <c r="VDE1" s="16"/>
      <c r="VDF1" s="16"/>
      <c r="VDG1" s="16"/>
      <c r="VDH1" s="16"/>
      <c r="VDI1" s="16"/>
      <c r="VDJ1" s="16"/>
      <c r="VDK1" s="16"/>
      <c r="VDL1" s="16"/>
      <c r="VDM1" s="16"/>
      <c r="VDN1" s="16"/>
      <c r="VDO1" s="16"/>
      <c r="VDP1" s="16"/>
      <c r="VDQ1" s="16"/>
      <c r="VDR1" s="16"/>
      <c r="VDS1" s="16"/>
      <c r="VDT1" s="16"/>
      <c r="VDU1" s="16"/>
      <c r="VDV1" s="16"/>
      <c r="VDW1" s="16"/>
      <c r="VDX1" s="16"/>
      <c r="VDY1" s="16"/>
      <c r="VDZ1" s="16"/>
      <c r="VEA1" s="16"/>
      <c r="VEB1" s="16"/>
      <c r="VEC1" s="16"/>
      <c r="VED1" s="16"/>
      <c r="VEE1" s="16"/>
      <c r="VEF1" s="16"/>
      <c r="VEG1" s="16"/>
      <c r="VEH1" s="16"/>
      <c r="VEI1" s="16"/>
      <c r="VEJ1" s="16"/>
      <c r="VEK1" s="16"/>
      <c r="VEL1" s="16"/>
      <c r="VEM1" s="16"/>
      <c r="VEN1" s="16"/>
      <c r="VEO1" s="16"/>
      <c r="VEP1" s="16"/>
      <c r="VEQ1" s="16"/>
      <c r="VER1" s="16"/>
      <c r="VES1" s="16"/>
      <c r="VET1" s="16"/>
      <c r="VEU1" s="16"/>
      <c r="VEV1" s="16"/>
      <c r="VEW1" s="16"/>
      <c r="VEX1" s="16"/>
      <c r="VEY1" s="16"/>
      <c r="VEZ1" s="16"/>
      <c r="VFA1" s="16"/>
      <c r="VFB1" s="16"/>
      <c r="VFC1" s="16"/>
      <c r="VFD1" s="16"/>
      <c r="VFE1" s="16"/>
      <c r="VFF1" s="16"/>
      <c r="VFG1" s="16"/>
      <c r="VFH1" s="16"/>
      <c r="VFI1" s="16"/>
      <c r="VFJ1" s="16"/>
      <c r="VFK1" s="16"/>
      <c r="VFL1" s="16"/>
      <c r="VFM1" s="16"/>
      <c r="VFN1" s="16"/>
      <c r="VFO1" s="16"/>
      <c r="VFP1" s="16"/>
      <c r="VFQ1" s="16"/>
      <c r="VFR1" s="16"/>
      <c r="VFS1" s="16"/>
      <c r="VFT1" s="16"/>
      <c r="VFU1" s="16"/>
      <c r="VFV1" s="16"/>
      <c r="VFW1" s="16"/>
      <c r="VFX1" s="16"/>
      <c r="VFY1" s="16"/>
      <c r="VFZ1" s="16"/>
      <c r="VGA1" s="16"/>
      <c r="VGB1" s="16"/>
      <c r="VGC1" s="16"/>
      <c r="VGD1" s="16"/>
      <c r="VGE1" s="16"/>
      <c r="VGF1" s="16"/>
      <c r="VGG1" s="16"/>
      <c r="VGH1" s="16"/>
      <c r="VGI1" s="16"/>
      <c r="VGJ1" s="16"/>
      <c r="VGK1" s="16"/>
      <c r="VGL1" s="16"/>
      <c r="VGM1" s="16"/>
      <c r="VGN1" s="16"/>
      <c r="VGO1" s="16"/>
      <c r="VGP1" s="16"/>
      <c r="VGQ1" s="16"/>
      <c r="VGR1" s="16"/>
      <c r="VGS1" s="16"/>
      <c r="VGT1" s="16"/>
      <c r="VGU1" s="16"/>
      <c r="VGV1" s="16"/>
      <c r="VGW1" s="16"/>
      <c r="VGX1" s="16"/>
      <c r="VGY1" s="16"/>
      <c r="VGZ1" s="16"/>
      <c r="VHA1" s="16"/>
      <c r="VHB1" s="16"/>
      <c r="VHC1" s="16"/>
      <c r="VHD1" s="16"/>
      <c r="VHE1" s="16"/>
      <c r="VHF1" s="16"/>
      <c r="VHG1" s="16"/>
      <c r="VHH1" s="16"/>
      <c r="VHI1" s="16"/>
      <c r="VHJ1" s="16"/>
      <c r="VHK1" s="16"/>
      <c r="VHL1" s="16"/>
      <c r="VHM1" s="16"/>
      <c r="VHN1" s="16"/>
      <c r="VHO1" s="16"/>
      <c r="VHP1" s="16"/>
      <c r="VHQ1" s="16"/>
      <c r="VHR1" s="16"/>
      <c r="VHS1" s="16"/>
      <c r="VHT1" s="16"/>
      <c r="VHU1" s="16"/>
      <c r="VHV1" s="16"/>
      <c r="VHW1" s="16"/>
      <c r="VHX1" s="16"/>
      <c r="VHY1" s="16"/>
      <c r="VHZ1" s="16"/>
      <c r="VIA1" s="16"/>
      <c r="VIB1" s="16"/>
      <c r="VIC1" s="16"/>
      <c r="VID1" s="16"/>
      <c r="VIE1" s="16"/>
      <c r="VIF1" s="16"/>
      <c r="VIG1" s="16"/>
      <c r="VIH1" s="16"/>
      <c r="VII1" s="16"/>
      <c r="VIJ1" s="16"/>
      <c r="VIK1" s="16"/>
      <c r="VIL1" s="16"/>
      <c r="VIM1" s="16"/>
      <c r="VIN1" s="16"/>
      <c r="VIO1" s="16"/>
      <c r="VIP1" s="16"/>
      <c r="VIQ1" s="16"/>
      <c r="VIR1" s="16"/>
      <c r="VIS1" s="16"/>
      <c r="VIT1" s="16"/>
      <c r="VIU1" s="16"/>
      <c r="VIV1" s="16"/>
      <c r="VIW1" s="16"/>
      <c r="VIX1" s="16"/>
      <c r="VIY1" s="16"/>
      <c r="VIZ1" s="16"/>
      <c r="VJA1" s="16"/>
      <c r="VJB1" s="16"/>
      <c r="VJC1" s="16"/>
      <c r="VJD1" s="16"/>
      <c r="VJE1" s="16"/>
      <c r="VJF1" s="16"/>
      <c r="VJG1" s="16"/>
      <c r="VJH1" s="16"/>
      <c r="VJI1" s="16"/>
      <c r="VJJ1" s="16"/>
      <c r="VJK1" s="16"/>
      <c r="VJL1" s="16"/>
      <c r="VJM1" s="16"/>
      <c r="VJN1" s="16"/>
      <c r="VJO1" s="16"/>
      <c r="VJP1" s="16"/>
      <c r="VJQ1" s="16"/>
      <c r="VJR1" s="16"/>
      <c r="VJS1" s="16"/>
      <c r="VJT1" s="16"/>
      <c r="VJU1" s="16"/>
      <c r="VJV1" s="16"/>
      <c r="VJW1" s="16"/>
      <c r="VJX1" s="16"/>
      <c r="VJY1" s="16"/>
      <c r="VJZ1" s="16"/>
      <c r="VKA1" s="16"/>
      <c r="VKB1" s="16"/>
      <c r="VKC1" s="16"/>
      <c r="VKD1" s="16"/>
      <c r="VKE1" s="16"/>
      <c r="VKF1" s="16"/>
      <c r="VKG1" s="16"/>
      <c r="VKH1" s="16"/>
      <c r="VKI1" s="16"/>
      <c r="VKJ1" s="16"/>
      <c r="VKK1" s="16"/>
      <c r="VKL1" s="16"/>
      <c r="VKM1" s="16"/>
      <c r="VKN1" s="16"/>
      <c r="VKO1" s="16"/>
      <c r="VKP1" s="16"/>
      <c r="VKQ1" s="16"/>
      <c r="VKR1" s="16"/>
      <c r="VKS1" s="16"/>
      <c r="VKT1" s="16"/>
      <c r="VKU1" s="16"/>
      <c r="VKV1" s="16"/>
      <c r="VKW1" s="16"/>
      <c r="VKX1" s="16"/>
      <c r="VKY1" s="16"/>
      <c r="VKZ1" s="16"/>
      <c r="VLA1" s="16"/>
      <c r="VLB1" s="16"/>
      <c r="VLC1" s="16"/>
      <c r="VLD1" s="16"/>
      <c r="VLE1" s="16"/>
      <c r="VLF1" s="16"/>
      <c r="VLG1" s="16"/>
      <c r="VLH1" s="16"/>
      <c r="VLI1" s="16"/>
      <c r="VLJ1" s="16"/>
      <c r="VLK1" s="16"/>
      <c r="VLL1" s="16"/>
      <c r="VLM1" s="16"/>
      <c r="VLN1" s="16"/>
      <c r="VLO1" s="16"/>
      <c r="VLP1" s="16"/>
      <c r="VLQ1" s="16"/>
      <c r="VLR1" s="16"/>
      <c r="VLS1" s="16"/>
      <c r="VLT1" s="16"/>
      <c r="VLU1" s="16"/>
      <c r="VLV1" s="16"/>
      <c r="VLW1" s="16"/>
      <c r="VLX1" s="16"/>
      <c r="VLY1" s="16"/>
      <c r="VLZ1" s="16"/>
      <c r="VMA1" s="16"/>
      <c r="VMB1" s="16"/>
      <c r="VMC1" s="16"/>
      <c r="VMD1" s="16"/>
      <c r="VME1" s="16"/>
      <c r="VMF1" s="16"/>
      <c r="VMG1" s="16"/>
      <c r="VMH1" s="16"/>
      <c r="VMI1" s="16"/>
      <c r="VMJ1" s="16"/>
      <c r="VMK1" s="16"/>
      <c r="VML1" s="16"/>
      <c r="VMM1" s="16"/>
      <c r="VMN1" s="16"/>
      <c r="VMO1" s="16"/>
      <c r="VMP1" s="16"/>
      <c r="VMQ1" s="16"/>
      <c r="VMR1" s="16"/>
      <c r="VMS1" s="16"/>
      <c r="VMT1" s="16"/>
      <c r="VMU1" s="16"/>
      <c r="VMV1" s="16"/>
      <c r="VMW1" s="16"/>
      <c r="VMX1" s="16"/>
      <c r="VMY1" s="16"/>
      <c r="VMZ1" s="16"/>
      <c r="VNA1" s="16"/>
      <c r="VNB1" s="16"/>
      <c r="VNC1" s="16"/>
      <c r="VND1" s="16"/>
      <c r="VNE1" s="16"/>
      <c r="VNF1" s="16"/>
      <c r="VNG1" s="16"/>
      <c r="VNH1" s="16"/>
      <c r="VNI1" s="16"/>
      <c r="VNJ1" s="16"/>
      <c r="VNK1" s="16"/>
      <c r="VNL1" s="16"/>
      <c r="VNM1" s="16"/>
      <c r="VNN1" s="16"/>
      <c r="VNO1" s="16"/>
      <c r="VNP1" s="16"/>
      <c r="VNQ1" s="16"/>
      <c r="VNR1" s="16"/>
      <c r="VNS1" s="16"/>
      <c r="VNT1" s="16"/>
      <c r="VNU1" s="16"/>
      <c r="VNV1" s="16"/>
      <c r="VNW1" s="16"/>
      <c r="VNX1" s="16"/>
      <c r="VNY1" s="16"/>
      <c r="VNZ1" s="16"/>
      <c r="VOA1" s="16"/>
      <c r="VOB1" s="16"/>
      <c r="VOC1" s="16"/>
      <c r="VOD1" s="16"/>
      <c r="VOE1" s="16"/>
      <c r="VOF1" s="16"/>
      <c r="VOG1" s="16"/>
      <c r="VOH1" s="16"/>
      <c r="VOI1" s="16"/>
      <c r="VOJ1" s="16"/>
      <c r="VOK1" s="16"/>
      <c r="VOL1" s="16"/>
      <c r="VOM1" s="16"/>
      <c r="VON1" s="16"/>
      <c r="VOO1" s="16"/>
      <c r="VOP1" s="16"/>
      <c r="VOQ1" s="16"/>
      <c r="VOR1" s="16"/>
      <c r="VOS1" s="16"/>
      <c r="VOT1" s="16"/>
      <c r="VOU1" s="16"/>
      <c r="VOV1" s="16"/>
      <c r="VOW1" s="16"/>
      <c r="VOX1" s="16"/>
      <c r="VOY1" s="16"/>
      <c r="VOZ1" s="16"/>
      <c r="VPA1" s="16"/>
      <c r="VPB1" s="16"/>
      <c r="VPC1" s="16"/>
      <c r="VPD1" s="16"/>
      <c r="VPE1" s="16"/>
      <c r="VPF1" s="16"/>
      <c r="VPG1" s="16"/>
      <c r="VPH1" s="16"/>
      <c r="VPI1" s="16"/>
      <c r="VPJ1" s="16"/>
      <c r="VPK1" s="16"/>
      <c r="VPL1" s="16"/>
      <c r="VPM1" s="16"/>
      <c r="VPN1" s="16"/>
      <c r="VPO1" s="16"/>
      <c r="VPP1" s="16"/>
      <c r="VPQ1" s="16"/>
      <c r="VPR1" s="16"/>
      <c r="VPS1" s="16"/>
      <c r="VPT1" s="16"/>
      <c r="VPU1" s="16"/>
      <c r="VPV1" s="16"/>
      <c r="VPW1" s="16"/>
      <c r="VPX1" s="16"/>
      <c r="VPY1" s="16"/>
      <c r="VPZ1" s="16"/>
      <c r="VQA1" s="16"/>
      <c r="VQB1" s="16"/>
      <c r="VQC1" s="16"/>
      <c r="VQD1" s="16"/>
      <c r="VQE1" s="16"/>
      <c r="VQF1" s="16"/>
      <c r="VQG1" s="16"/>
      <c r="VQH1" s="16"/>
      <c r="VQI1" s="16"/>
      <c r="VQJ1" s="16"/>
      <c r="VQK1" s="16"/>
      <c r="VQL1" s="16"/>
      <c r="VQM1" s="16"/>
      <c r="VQN1" s="16"/>
      <c r="VQO1" s="16"/>
      <c r="VQP1" s="16"/>
      <c r="VQQ1" s="16"/>
      <c r="VQR1" s="16"/>
      <c r="VQS1" s="16"/>
      <c r="VQT1" s="16"/>
      <c r="VQU1" s="16"/>
      <c r="VQV1" s="16"/>
      <c r="VQW1" s="16"/>
      <c r="VQX1" s="16"/>
      <c r="VQY1" s="16"/>
      <c r="VQZ1" s="16"/>
      <c r="VRA1" s="16"/>
      <c r="VRB1" s="16"/>
      <c r="VRC1" s="16"/>
      <c r="VRD1" s="16"/>
      <c r="VRE1" s="16"/>
      <c r="VRF1" s="16"/>
      <c r="VRG1" s="16"/>
      <c r="VRH1" s="16"/>
      <c r="VRI1" s="16"/>
      <c r="VRJ1" s="16"/>
      <c r="VRK1" s="16"/>
      <c r="VRL1" s="16"/>
      <c r="VRM1" s="16"/>
      <c r="VRN1" s="16"/>
      <c r="VRO1" s="16"/>
      <c r="VRP1" s="16"/>
      <c r="VRQ1" s="16"/>
      <c r="VRR1" s="16"/>
      <c r="VRS1" s="16"/>
      <c r="VRT1" s="16"/>
      <c r="VRU1" s="16"/>
      <c r="VRV1" s="16"/>
      <c r="VRW1" s="16"/>
      <c r="VRX1" s="16"/>
      <c r="VRY1" s="16"/>
      <c r="VRZ1" s="16"/>
      <c r="VSA1" s="16"/>
      <c r="VSB1" s="16"/>
      <c r="VSC1" s="16"/>
      <c r="VSD1" s="16"/>
      <c r="VSE1" s="16"/>
      <c r="VSF1" s="16"/>
      <c r="VSG1" s="16"/>
      <c r="VSH1" s="16"/>
      <c r="VSI1" s="16"/>
      <c r="VSJ1" s="16"/>
      <c r="VSK1" s="16"/>
      <c r="VSL1" s="16"/>
      <c r="VSM1" s="16"/>
      <c r="VSN1" s="16"/>
      <c r="VSO1" s="16"/>
      <c r="VSP1" s="16"/>
      <c r="VSQ1" s="16"/>
      <c r="VSR1" s="16"/>
      <c r="VSS1" s="16"/>
      <c r="VST1" s="16"/>
      <c r="VSU1" s="16"/>
      <c r="VSV1" s="16"/>
      <c r="VSW1" s="16"/>
      <c r="VSX1" s="16"/>
      <c r="VSY1" s="16"/>
      <c r="VSZ1" s="16"/>
      <c r="VTA1" s="16"/>
      <c r="VTB1" s="16"/>
      <c r="VTC1" s="16"/>
      <c r="VTD1" s="16"/>
      <c r="VTE1" s="16"/>
      <c r="VTF1" s="16"/>
      <c r="VTG1" s="16"/>
      <c r="VTH1" s="16"/>
      <c r="VTI1" s="16"/>
      <c r="VTJ1" s="16"/>
      <c r="VTK1" s="16"/>
      <c r="VTL1" s="16"/>
      <c r="VTM1" s="16"/>
      <c r="VTN1" s="16"/>
      <c r="VTO1" s="16"/>
      <c r="VTP1" s="16"/>
      <c r="VTQ1" s="16"/>
      <c r="VTR1" s="16"/>
      <c r="VTS1" s="16"/>
      <c r="VTT1" s="16"/>
      <c r="VTU1" s="16"/>
      <c r="VTV1" s="16"/>
      <c r="VTW1" s="16"/>
      <c r="VTX1" s="16"/>
      <c r="VTY1" s="16"/>
      <c r="VTZ1" s="16"/>
      <c r="VUA1" s="16"/>
      <c r="VUB1" s="16"/>
      <c r="VUC1" s="16"/>
      <c r="VUD1" s="16"/>
      <c r="VUE1" s="16"/>
      <c r="VUF1" s="16"/>
      <c r="VUG1" s="16"/>
      <c r="VUH1" s="16"/>
      <c r="VUI1" s="16"/>
      <c r="VUJ1" s="16"/>
      <c r="VUK1" s="16"/>
      <c r="VUL1" s="16"/>
      <c r="VUM1" s="16"/>
      <c r="VUN1" s="16"/>
      <c r="VUO1" s="16"/>
      <c r="VUP1" s="16"/>
      <c r="VUQ1" s="16"/>
      <c r="VUR1" s="16"/>
      <c r="VUS1" s="16"/>
      <c r="VUT1" s="16"/>
      <c r="VUU1" s="16"/>
      <c r="VUV1" s="16"/>
      <c r="VUW1" s="16"/>
      <c r="VUX1" s="16"/>
      <c r="VUY1" s="16"/>
      <c r="VUZ1" s="16"/>
      <c r="VVA1" s="16"/>
      <c r="VVB1" s="16"/>
      <c r="VVC1" s="16"/>
      <c r="VVD1" s="16"/>
      <c r="VVE1" s="16"/>
      <c r="VVF1" s="16"/>
      <c r="VVG1" s="16"/>
      <c r="VVH1" s="16"/>
      <c r="VVI1" s="16"/>
      <c r="VVJ1" s="16"/>
      <c r="VVK1" s="16"/>
      <c r="VVL1" s="16"/>
      <c r="VVM1" s="16"/>
      <c r="VVN1" s="16"/>
      <c r="VVO1" s="16"/>
      <c r="VVP1" s="16"/>
      <c r="VVQ1" s="16"/>
      <c r="VVR1" s="16"/>
      <c r="VVS1" s="16"/>
      <c r="VVT1" s="16"/>
      <c r="VVU1" s="16"/>
      <c r="VVV1" s="16"/>
      <c r="VVW1" s="16"/>
      <c r="VVX1" s="16"/>
      <c r="VVY1" s="16"/>
      <c r="VVZ1" s="16"/>
      <c r="VWA1" s="16"/>
      <c r="VWB1" s="16"/>
      <c r="VWC1" s="16"/>
      <c r="VWD1" s="16"/>
      <c r="VWE1" s="16"/>
      <c r="VWF1" s="16"/>
      <c r="VWG1" s="16"/>
      <c r="VWH1" s="16"/>
      <c r="VWI1" s="16"/>
      <c r="VWJ1" s="16"/>
      <c r="VWK1" s="16"/>
      <c r="VWL1" s="16"/>
      <c r="VWM1" s="16"/>
      <c r="VWN1" s="16"/>
      <c r="VWO1" s="16"/>
      <c r="VWP1" s="16"/>
      <c r="VWQ1" s="16"/>
      <c r="VWR1" s="16"/>
      <c r="VWS1" s="16"/>
      <c r="VWT1" s="16"/>
      <c r="VWU1" s="16"/>
      <c r="VWV1" s="16"/>
      <c r="VWW1" s="16"/>
      <c r="VWX1" s="16"/>
      <c r="VWY1" s="16"/>
      <c r="VWZ1" s="16"/>
      <c r="VXA1" s="16"/>
      <c r="VXB1" s="16"/>
      <c r="VXC1" s="16"/>
      <c r="VXD1" s="16"/>
      <c r="VXE1" s="16"/>
      <c r="VXF1" s="16"/>
      <c r="VXG1" s="16"/>
      <c r="VXH1" s="16"/>
      <c r="VXI1" s="16"/>
      <c r="VXJ1" s="16"/>
      <c r="VXK1" s="16"/>
      <c r="VXL1" s="16"/>
      <c r="VXM1" s="16"/>
      <c r="VXN1" s="16"/>
      <c r="VXO1" s="16"/>
      <c r="VXP1" s="16"/>
      <c r="VXQ1" s="16"/>
      <c r="VXR1" s="16"/>
      <c r="VXS1" s="16"/>
      <c r="VXT1" s="16"/>
      <c r="VXU1" s="16"/>
      <c r="VXV1" s="16"/>
      <c r="VXW1" s="16"/>
      <c r="VXX1" s="16"/>
      <c r="VXY1" s="16"/>
      <c r="VXZ1" s="16"/>
      <c r="VYA1" s="16"/>
      <c r="VYB1" s="16"/>
      <c r="VYC1" s="16"/>
      <c r="VYD1" s="16"/>
      <c r="VYE1" s="16"/>
      <c r="VYF1" s="16"/>
      <c r="VYG1" s="16"/>
      <c r="VYH1" s="16"/>
      <c r="VYI1" s="16"/>
      <c r="VYJ1" s="16"/>
      <c r="VYK1" s="16"/>
      <c r="VYL1" s="16"/>
      <c r="VYM1" s="16"/>
      <c r="VYN1" s="16"/>
      <c r="VYO1" s="16"/>
      <c r="VYP1" s="16"/>
      <c r="VYQ1" s="16"/>
      <c r="VYR1" s="16"/>
      <c r="VYS1" s="16"/>
      <c r="VYT1" s="16"/>
      <c r="VYU1" s="16"/>
      <c r="VYV1" s="16"/>
      <c r="VYW1" s="16"/>
      <c r="VYX1" s="16"/>
      <c r="VYY1" s="16"/>
      <c r="VYZ1" s="16"/>
      <c r="VZA1" s="16"/>
      <c r="VZB1" s="16"/>
      <c r="VZC1" s="16"/>
      <c r="VZD1" s="16"/>
      <c r="VZE1" s="16"/>
      <c r="VZF1" s="16"/>
      <c r="VZG1" s="16"/>
      <c r="VZH1" s="16"/>
      <c r="VZI1" s="16"/>
      <c r="VZJ1" s="16"/>
      <c r="VZK1" s="16"/>
      <c r="VZL1" s="16"/>
      <c r="VZM1" s="16"/>
      <c r="VZN1" s="16"/>
      <c r="VZO1" s="16"/>
      <c r="VZP1" s="16"/>
      <c r="VZQ1" s="16"/>
      <c r="VZR1" s="16"/>
      <c r="VZS1" s="16"/>
      <c r="VZT1" s="16"/>
      <c r="VZU1" s="16"/>
      <c r="VZV1" s="16"/>
      <c r="VZW1" s="16"/>
      <c r="VZX1" s="16"/>
      <c r="VZY1" s="16"/>
      <c r="VZZ1" s="16"/>
      <c r="WAA1" s="16"/>
      <c r="WAB1" s="16"/>
      <c r="WAC1" s="16"/>
      <c r="WAD1" s="16"/>
      <c r="WAE1" s="16"/>
      <c r="WAF1" s="16"/>
      <c r="WAG1" s="16"/>
      <c r="WAH1" s="16"/>
      <c r="WAI1" s="16"/>
      <c r="WAJ1" s="16"/>
      <c r="WAK1" s="16"/>
      <c r="WAL1" s="16"/>
      <c r="WAM1" s="16"/>
      <c r="WAN1" s="16"/>
      <c r="WAO1" s="16"/>
      <c r="WAP1" s="16"/>
      <c r="WAQ1" s="16"/>
      <c r="WAR1" s="16"/>
      <c r="WAS1" s="16"/>
      <c r="WAT1" s="16"/>
      <c r="WAU1" s="16"/>
      <c r="WAV1" s="16"/>
      <c r="WAW1" s="16"/>
      <c r="WAX1" s="16"/>
      <c r="WAY1" s="16"/>
      <c r="WAZ1" s="16"/>
      <c r="WBA1" s="16"/>
      <c r="WBB1" s="16"/>
      <c r="WBC1" s="16"/>
      <c r="WBD1" s="16"/>
      <c r="WBE1" s="16"/>
      <c r="WBF1" s="16"/>
      <c r="WBG1" s="16"/>
      <c r="WBH1" s="16"/>
      <c r="WBI1" s="16"/>
      <c r="WBJ1" s="16"/>
      <c r="WBK1" s="16"/>
      <c r="WBL1" s="16"/>
      <c r="WBM1" s="16"/>
      <c r="WBN1" s="16"/>
      <c r="WBO1" s="16"/>
      <c r="WBP1" s="16"/>
      <c r="WBQ1" s="16"/>
      <c r="WBR1" s="16"/>
      <c r="WBS1" s="16"/>
      <c r="WBT1" s="16"/>
      <c r="WBU1" s="16"/>
      <c r="WBV1" s="16"/>
      <c r="WBW1" s="16"/>
      <c r="WBX1" s="16"/>
      <c r="WBY1" s="16"/>
      <c r="WBZ1" s="16"/>
      <c r="WCA1" s="16"/>
      <c r="WCB1" s="16"/>
      <c r="WCC1" s="16"/>
      <c r="WCD1" s="16"/>
      <c r="WCE1" s="16"/>
      <c r="WCF1" s="16"/>
      <c r="WCG1" s="16"/>
      <c r="WCH1" s="16"/>
      <c r="WCI1" s="16"/>
      <c r="WCJ1" s="16"/>
      <c r="WCK1" s="16"/>
      <c r="WCL1" s="16"/>
      <c r="WCM1" s="16"/>
      <c r="WCN1" s="16"/>
      <c r="WCO1" s="16"/>
      <c r="WCP1" s="16"/>
      <c r="WCQ1" s="16"/>
      <c r="WCR1" s="16"/>
      <c r="WCS1" s="16"/>
      <c r="WCT1" s="16"/>
      <c r="WCU1" s="16"/>
      <c r="WCV1" s="16"/>
      <c r="WCW1" s="16"/>
      <c r="WCX1" s="16"/>
      <c r="WCY1" s="16"/>
      <c r="WCZ1" s="16"/>
      <c r="WDA1" s="16"/>
      <c r="WDB1" s="16"/>
      <c r="WDC1" s="16"/>
      <c r="WDD1" s="16"/>
      <c r="WDE1" s="16"/>
      <c r="WDF1" s="16"/>
      <c r="WDG1" s="16"/>
      <c r="WDH1" s="16"/>
      <c r="WDI1" s="16"/>
      <c r="WDJ1" s="16"/>
      <c r="WDK1" s="16"/>
      <c r="WDL1" s="16"/>
      <c r="WDM1" s="16"/>
      <c r="WDN1" s="16"/>
      <c r="WDO1" s="16"/>
      <c r="WDP1" s="16"/>
      <c r="WDQ1" s="16"/>
      <c r="WDR1" s="16"/>
      <c r="WDS1" s="16"/>
      <c r="WDT1" s="16"/>
      <c r="WDU1" s="16"/>
      <c r="WDV1" s="16"/>
      <c r="WDW1" s="16"/>
      <c r="WDX1" s="16"/>
      <c r="WDY1" s="16"/>
      <c r="WDZ1" s="16"/>
      <c r="WEA1" s="16"/>
      <c r="WEB1" s="16"/>
      <c r="WEC1" s="16"/>
      <c r="WED1" s="16"/>
      <c r="WEE1" s="16"/>
      <c r="WEF1" s="16"/>
      <c r="WEG1" s="16"/>
      <c r="WEH1" s="16"/>
      <c r="WEI1" s="16"/>
      <c r="WEJ1" s="16"/>
      <c r="WEK1" s="16"/>
      <c r="WEL1" s="16"/>
      <c r="WEM1" s="16"/>
      <c r="WEN1" s="16"/>
      <c r="WEO1" s="16"/>
      <c r="WEP1" s="16"/>
      <c r="WEQ1" s="16"/>
      <c r="WER1" s="16"/>
      <c r="WES1" s="16"/>
      <c r="WET1" s="16"/>
      <c r="WEU1" s="16"/>
      <c r="WEV1" s="16"/>
      <c r="WEW1" s="16"/>
      <c r="WEX1" s="16"/>
      <c r="WEY1" s="16"/>
      <c r="WEZ1" s="16"/>
      <c r="WFA1" s="16"/>
      <c r="WFB1" s="16"/>
      <c r="WFC1" s="16"/>
      <c r="WFD1" s="16"/>
      <c r="WFE1" s="16"/>
      <c r="WFF1" s="16"/>
      <c r="WFG1" s="16"/>
      <c r="WFH1" s="16"/>
      <c r="WFI1" s="16"/>
      <c r="WFJ1" s="16"/>
      <c r="WFK1" s="16"/>
      <c r="WFL1" s="16"/>
      <c r="WFM1" s="16"/>
      <c r="WFN1" s="16"/>
      <c r="WFO1" s="16"/>
      <c r="WFP1" s="16"/>
      <c r="WFQ1" s="16"/>
      <c r="WFR1" s="16"/>
      <c r="WFS1" s="16"/>
      <c r="WFT1" s="16"/>
      <c r="WFU1" s="16"/>
      <c r="WFV1" s="16"/>
      <c r="WFW1" s="16"/>
      <c r="WFX1" s="16"/>
      <c r="WFY1" s="16"/>
      <c r="WFZ1" s="16"/>
      <c r="WGA1" s="16"/>
      <c r="WGB1" s="16"/>
      <c r="WGC1" s="16"/>
      <c r="WGD1" s="16"/>
      <c r="WGE1" s="16"/>
      <c r="WGF1" s="16"/>
      <c r="WGG1" s="16"/>
      <c r="WGH1" s="16"/>
      <c r="WGI1" s="16"/>
      <c r="WGJ1" s="16"/>
      <c r="WGK1" s="16"/>
      <c r="WGL1" s="16"/>
      <c r="WGM1" s="16"/>
      <c r="WGN1" s="16"/>
      <c r="WGO1" s="16"/>
      <c r="WGP1" s="16"/>
      <c r="WGQ1" s="16"/>
      <c r="WGR1" s="16"/>
      <c r="WGS1" s="16"/>
      <c r="WGT1" s="16"/>
      <c r="WGU1" s="16"/>
      <c r="WGV1" s="16"/>
      <c r="WGW1" s="16"/>
      <c r="WGX1" s="16"/>
      <c r="WGY1" s="16"/>
      <c r="WGZ1" s="16"/>
      <c r="WHA1" s="16"/>
      <c r="WHB1" s="16"/>
      <c r="WHC1" s="16"/>
      <c r="WHD1" s="16"/>
      <c r="WHE1" s="16"/>
      <c r="WHF1" s="16"/>
      <c r="WHG1" s="16"/>
      <c r="WHH1" s="16"/>
      <c r="WHI1" s="16"/>
      <c r="WHJ1" s="16"/>
      <c r="WHK1" s="16"/>
      <c r="WHL1" s="16"/>
      <c r="WHM1" s="16"/>
      <c r="WHN1" s="16"/>
      <c r="WHO1" s="16"/>
      <c r="WHP1" s="16"/>
      <c r="WHQ1" s="16"/>
      <c r="WHR1" s="16"/>
      <c r="WHS1" s="16"/>
      <c r="WHT1" s="16"/>
      <c r="WHU1" s="16"/>
      <c r="WHV1" s="16"/>
      <c r="WHW1" s="16"/>
      <c r="WHX1" s="16"/>
      <c r="WHY1" s="16"/>
      <c r="WHZ1" s="16"/>
      <c r="WIA1" s="16"/>
      <c r="WIB1" s="16"/>
      <c r="WIC1" s="16"/>
      <c r="WID1" s="16"/>
      <c r="WIE1" s="16"/>
      <c r="WIF1" s="16"/>
      <c r="WIG1" s="16"/>
      <c r="WIH1" s="16"/>
      <c r="WII1" s="16"/>
      <c r="WIJ1" s="16"/>
      <c r="WIK1" s="16"/>
      <c r="WIL1" s="16"/>
      <c r="WIM1" s="16"/>
      <c r="WIN1" s="16"/>
      <c r="WIO1" s="16"/>
      <c r="WIP1" s="16"/>
      <c r="WIQ1" s="16"/>
      <c r="WIR1" s="16"/>
      <c r="WIS1" s="16"/>
      <c r="WIT1" s="16"/>
      <c r="WIU1" s="16"/>
      <c r="WIV1" s="16"/>
      <c r="WIW1" s="16"/>
      <c r="WIX1" s="16"/>
      <c r="WIY1" s="16"/>
      <c r="WIZ1" s="16"/>
      <c r="WJA1" s="16"/>
      <c r="WJB1" s="16"/>
      <c r="WJC1" s="16"/>
      <c r="WJD1" s="16"/>
      <c r="WJE1" s="16"/>
      <c r="WJF1" s="16"/>
      <c r="WJG1" s="16"/>
      <c r="WJH1" s="16"/>
      <c r="WJI1" s="16"/>
      <c r="WJJ1" s="16"/>
      <c r="WJK1" s="16"/>
      <c r="WJL1" s="16"/>
      <c r="WJM1" s="16"/>
      <c r="WJN1" s="16"/>
      <c r="WJO1" s="16"/>
      <c r="WJP1" s="16"/>
      <c r="WJQ1" s="16"/>
      <c r="WJR1" s="16"/>
      <c r="WJS1" s="16"/>
      <c r="WJT1" s="16"/>
      <c r="WJU1" s="16"/>
      <c r="WJV1" s="16"/>
      <c r="WJW1" s="16"/>
      <c r="WJX1" s="16"/>
      <c r="WJY1" s="16"/>
      <c r="WJZ1" s="16"/>
      <c r="WKA1" s="16"/>
      <c r="WKB1" s="16"/>
      <c r="WKC1" s="16"/>
      <c r="WKD1" s="16"/>
      <c r="WKE1" s="16"/>
      <c r="WKF1" s="16"/>
      <c r="WKG1" s="16"/>
      <c r="WKH1" s="16"/>
      <c r="WKI1" s="16"/>
      <c r="WKJ1" s="16"/>
      <c r="WKK1" s="16"/>
      <c r="WKL1" s="16"/>
      <c r="WKM1" s="16"/>
      <c r="WKN1" s="16"/>
      <c r="WKO1" s="16"/>
      <c r="WKP1" s="16"/>
      <c r="WKQ1" s="16"/>
      <c r="WKR1" s="16"/>
      <c r="WKS1" s="16"/>
      <c r="WKT1" s="16"/>
      <c r="WKU1" s="16"/>
      <c r="WKV1" s="16"/>
      <c r="WKW1" s="16"/>
      <c r="WKX1" s="16"/>
      <c r="WKY1" s="16"/>
      <c r="WKZ1" s="16"/>
      <c r="WLA1" s="16"/>
      <c r="WLB1" s="16"/>
      <c r="WLC1" s="16"/>
      <c r="WLD1" s="16"/>
      <c r="WLE1" s="16"/>
      <c r="WLF1" s="16"/>
      <c r="WLG1" s="16"/>
      <c r="WLH1" s="16"/>
      <c r="WLI1" s="16"/>
      <c r="WLJ1" s="16"/>
      <c r="WLK1" s="16"/>
      <c r="WLL1" s="16"/>
      <c r="WLM1" s="16"/>
      <c r="WLN1" s="16"/>
      <c r="WLO1" s="16"/>
      <c r="WLP1" s="16"/>
      <c r="WLQ1" s="16"/>
      <c r="WLR1" s="16"/>
      <c r="WLS1" s="16"/>
      <c r="WLT1" s="16"/>
      <c r="WLU1" s="16"/>
      <c r="WLV1" s="16"/>
      <c r="WLW1" s="16"/>
      <c r="WLX1" s="16"/>
      <c r="WLY1" s="16"/>
      <c r="WLZ1" s="16"/>
      <c r="WMA1" s="16"/>
      <c r="WMB1" s="16"/>
      <c r="WMC1" s="16"/>
      <c r="WMD1" s="16"/>
      <c r="WME1" s="16"/>
      <c r="WMF1" s="16"/>
      <c r="WMG1" s="16"/>
      <c r="WMH1" s="16"/>
      <c r="WMI1" s="16"/>
      <c r="WMJ1" s="16"/>
      <c r="WMK1" s="16"/>
      <c r="WML1" s="16"/>
      <c r="WMM1" s="16"/>
      <c r="WMN1" s="16"/>
      <c r="WMO1" s="16"/>
      <c r="WMP1" s="16"/>
      <c r="WMQ1" s="16"/>
      <c r="WMR1" s="16"/>
      <c r="WMS1" s="16"/>
      <c r="WMT1" s="16"/>
      <c r="WMU1" s="16"/>
      <c r="WMV1" s="16"/>
      <c r="WMW1" s="16"/>
      <c r="WMX1" s="16"/>
      <c r="WMY1" s="16"/>
      <c r="WMZ1" s="16"/>
      <c r="WNA1" s="16"/>
      <c r="WNB1" s="16"/>
      <c r="WNC1" s="16"/>
      <c r="WND1" s="16"/>
      <c r="WNE1" s="16"/>
      <c r="WNF1" s="16"/>
      <c r="WNG1" s="16"/>
      <c r="WNH1" s="16"/>
      <c r="WNI1" s="16"/>
      <c r="WNJ1" s="16"/>
      <c r="WNK1" s="16"/>
      <c r="WNL1" s="16"/>
      <c r="WNM1" s="16"/>
      <c r="WNN1" s="16"/>
      <c r="WNO1" s="16"/>
      <c r="WNP1" s="16"/>
      <c r="WNQ1" s="16"/>
      <c r="WNR1" s="16"/>
      <c r="WNS1" s="16"/>
      <c r="WNT1" s="16"/>
      <c r="WNU1" s="16"/>
      <c r="WNV1" s="16"/>
      <c r="WNW1" s="16"/>
      <c r="WNX1" s="16"/>
      <c r="WNY1" s="16"/>
      <c r="WNZ1" s="16"/>
      <c r="WOA1" s="16"/>
      <c r="WOB1" s="16"/>
      <c r="WOC1" s="16"/>
      <c r="WOD1" s="16"/>
      <c r="WOE1" s="16"/>
      <c r="WOF1" s="16"/>
      <c r="WOG1" s="16"/>
      <c r="WOH1" s="16"/>
      <c r="WOI1" s="16"/>
      <c r="WOJ1" s="16"/>
      <c r="WOK1" s="16"/>
      <c r="WOL1" s="16"/>
      <c r="WOM1" s="16"/>
      <c r="WON1" s="16"/>
      <c r="WOO1" s="16"/>
      <c r="WOP1" s="16"/>
      <c r="WOQ1" s="16"/>
      <c r="WOR1" s="16"/>
      <c r="WOS1" s="16"/>
      <c r="WOT1" s="16"/>
      <c r="WOU1" s="16"/>
      <c r="WOV1" s="16"/>
      <c r="WOW1" s="16"/>
      <c r="WOX1" s="16"/>
      <c r="WOY1" s="16"/>
      <c r="WOZ1" s="16"/>
      <c r="WPA1" s="16"/>
      <c r="WPB1" s="16"/>
      <c r="WPC1" s="16"/>
      <c r="WPD1" s="16"/>
      <c r="WPE1" s="16"/>
      <c r="WPF1" s="16"/>
      <c r="WPG1" s="16"/>
      <c r="WPH1" s="16"/>
      <c r="WPI1" s="16"/>
      <c r="WPJ1" s="16"/>
      <c r="WPK1" s="16"/>
      <c r="WPL1" s="16"/>
      <c r="WPM1" s="16"/>
      <c r="WPN1" s="16"/>
      <c r="WPO1" s="16"/>
      <c r="WPP1" s="16"/>
      <c r="WPQ1" s="16"/>
      <c r="WPR1" s="16"/>
      <c r="WPS1" s="16"/>
      <c r="WPT1" s="16"/>
      <c r="WPU1" s="16"/>
      <c r="WPV1" s="16"/>
      <c r="WPW1" s="16"/>
      <c r="WPX1" s="16"/>
      <c r="WPY1" s="16"/>
      <c r="WPZ1" s="16"/>
      <c r="WQA1" s="16"/>
      <c r="WQB1" s="16"/>
      <c r="WQC1" s="16"/>
      <c r="WQD1" s="16"/>
      <c r="WQE1" s="16"/>
      <c r="WQF1" s="16"/>
      <c r="WQG1" s="16"/>
      <c r="WQH1" s="16"/>
      <c r="WQI1" s="16"/>
      <c r="WQJ1" s="16"/>
      <c r="WQK1" s="16"/>
      <c r="WQL1" s="16"/>
      <c r="WQM1" s="16"/>
      <c r="WQN1" s="16"/>
      <c r="WQO1" s="16"/>
      <c r="WQP1" s="16"/>
      <c r="WQQ1" s="16"/>
      <c r="WQR1" s="16"/>
      <c r="WQS1" s="16"/>
      <c r="WQT1" s="16"/>
      <c r="WQU1" s="16"/>
      <c r="WQV1" s="16"/>
      <c r="WQW1" s="16"/>
      <c r="WQX1" s="16"/>
      <c r="WQY1" s="16"/>
      <c r="WQZ1" s="16"/>
      <c r="WRA1" s="16"/>
      <c r="WRB1" s="16"/>
      <c r="WRC1" s="16"/>
      <c r="WRD1" s="16"/>
      <c r="WRE1" s="16"/>
      <c r="WRF1" s="16"/>
      <c r="WRG1" s="16"/>
      <c r="WRH1" s="16"/>
      <c r="WRI1" s="16"/>
      <c r="WRJ1" s="16"/>
      <c r="WRK1" s="16"/>
      <c r="WRL1" s="16"/>
      <c r="WRM1" s="16"/>
      <c r="WRN1" s="16"/>
      <c r="WRO1" s="16"/>
      <c r="WRP1" s="16"/>
      <c r="WRQ1" s="16"/>
      <c r="WRR1" s="16"/>
      <c r="WRS1" s="16"/>
      <c r="WRT1" s="16"/>
      <c r="WRU1" s="16"/>
      <c r="WRV1" s="16"/>
      <c r="WRW1" s="16"/>
      <c r="WRX1" s="16"/>
      <c r="WRY1" s="16"/>
      <c r="WRZ1" s="16"/>
      <c r="WSA1" s="16"/>
      <c r="WSB1" s="16"/>
      <c r="WSC1" s="16"/>
      <c r="WSD1" s="16"/>
      <c r="WSE1" s="16"/>
      <c r="WSF1" s="16"/>
      <c r="WSG1" s="16"/>
      <c r="WSH1" s="16"/>
      <c r="WSI1" s="16"/>
      <c r="WSJ1" s="16"/>
      <c r="WSK1" s="16"/>
      <c r="WSL1" s="16"/>
      <c r="WSM1" s="16"/>
      <c r="WSN1" s="16"/>
      <c r="WSO1" s="16"/>
      <c r="WSP1" s="16"/>
      <c r="WSQ1" s="16"/>
      <c r="WSR1" s="16"/>
      <c r="WSS1" s="16"/>
      <c r="WST1" s="16"/>
      <c r="WSU1" s="16"/>
      <c r="WSV1" s="16"/>
      <c r="WSW1" s="16"/>
      <c r="WSX1" s="16"/>
      <c r="WSY1" s="16"/>
      <c r="WSZ1" s="16"/>
      <c r="WTA1" s="16"/>
      <c r="WTB1" s="16"/>
      <c r="WTC1" s="16"/>
      <c r="WTD1" s="16"/>
      <c r="WTE1" s="16"/>
      <c r="WTF1" s="16"/>
      <c r="WTG1" s="16"/>
      <c r="WTH1" s="16"/>
      <c r="WTI1" s="16"/>
      <c r="WTJ1" s="16"/>
      <c r="WTK1" s="16"/>
      <c r="WTL1" s="16"/>
      <c r="WTM1" s="16"/>
      <c r="WTN1" s="16"/>
      <c r="WTO1" s="16"/>
      <c r="WTP1" s="16"/>
      <c r="WTQ1" s="16"/>
      <c r="WTR1" s="16"/>
      <c r="WTS1" s="16"/>
      <c r="WTT1" s="16"/>
      <c r="WTU1" s="16"/>
      <c r="WTV1" s="16"/>
      <c r="WTW1" s="16"/>
      <c r="WTX1" s="16"/>
      <c r="WTY1" s="16"/>
      <c r="WTZ1" s="16"/>
      <c r="WUA1" s="16"/>
      <c r="WUB1" s="16"/>
      <c r="WUC1" s="16"/>
      <c r="WUD1" s="16"/>
      <c r="WUE1" s="16"/>
      <c r="WUF1" s="16"/>
      <c r="WUG1" s="16"/>
      <c r="WUH1" s="16"/>
      <c r="WUI1" s="16"/>
      <c r="WUJ1" s="16"/>
      <c r="WUK1" s="16"/>
      <c r="WUL1" s="16"/>
      <c r="WUM1" s="16"/>
      <c r="WUN1" s="16"/>
      <c r="WUO1" s="16"/>
      <c r="WUP1" s="16"/>
      <c r="WUQ1" s="16"/>
      <c r="WUR1" s="16"/>
      <c r="WUS1" s="16"/>
      <c r="WUT1" s="16"/>
      <c r="WUU1" s="16"/>
      <c r="WUV1" s="16"/>
      <c r="WUW1" s="16"/>
      <c r="WUX1" s="16"/>
      <c r="WUY1" s="16"/>
      <c r="WUZ1" s="16"/>
      <c r="WVA1" s="16"/>
      <c r="WVB1" s="16"/>
      <c r="WVC1" s="16"/>
      <c r="WVD1" s="16"/>
      <c r="WVE1" s="16"/>
      <c r="WVF1" s="16"/>
      <c r="WVG1" s="16"/>
      <c r="WVH1" s="16"/>
      <c r="WVI1" s="16"/>
      <c r="WVJ1" s="16"/>
      <c r="WVK1" s="16"/>
      <c r="WVL1" s="16"/>
      <c r="WVM1" s="16"/>
      <c r="WVN1" s="16"/>
      <c r="WVO1" s="16"/>
      <c r="WVP1" s="16"/>
      <c r="WVQ1" s="16"/>
      <c r="WVR1" s="16"/>
      <c r="WVS1" s="16"/>
      <c r="WVT1" s="16"/>
      <c r="WVU1" s="16"/>
      <c r="WVV1" s="16"/>
      <c r="WVW1" s="16"/>
      <c r="WVX1" s="16"/>
      <c r="WVY1" s="16"/>
      <c r="WVZ1" s="16"/>
      <c r="WWA1" s="16"/>
      <c r="WWB1" s="16"/>
      <c r="WWC1" s="16"/>
      <c r="WWD1" s="16"/>
      <c r="WWE1" s="16"/>
      <c r="WWF1" s="16"/>
      <c r="WWG1" s="16"/>
      <c r="WWH1" s="16"/>
      <c r="WWI1" s="16"/>
      <c r="WWJ1" s="16"/>
      <c r="WWK1" s="16"/>
      <c r="WWL1" s="16"/>
      <c r="WWM1" s="16"/>
      <c r="WWN1" s="16"/>
      <c r="WWO1" s="16"/>
      <c r="WWP1" s="16"/>
      <c r="WWQ1" s="16"/>
      <c r="WWR1" s="16"/>
      <c r="WWS1" s="16"/>
      <c r="WWT1" s="16"/>
      <c r="WWU1" s="16"/>
      <c r="WWV1" s="16"/>
      <c r="WWW1" s="16"/>
      <c r="WWX1" s="16"/>
      <c r="WWY1" s="16"/>
      <c r="WWZ1" s="16"/>
      <c r="WXA1" s="16"/>
      <c r="WXB1" s="16"/>
      <c r="WXC1" s="16"/>
      <c r="WXD1" s="16"/>
      <c r="WXE1" s="16"/>
      <c r="WXF1" s="16"/>
      <c r="WXG1" s="16"/>
      <c r="WXH1" s="16"/>
      <c r="WXI1" s="16"/>
      <c r="WXJ1" s="16"/>
      <c r="WXK1" s="16"/>
      <c r="WXL1" s="16"/>
      <c r="WXM1" s="16"/>
      <c r="WXN1" s="16"/>
      <c r="WXO1" s="16"/>
      <c r="WXP1" s="16"/>
      <c r="WXQ1" s="16"/>
      <c r="WXR1" s="16"/>
      <c r="WXS1" s="16"/>
      <c r="WXT1" s="16"/>
      <c r="WXU1" s="16"/>
      <c r="WXV1" s="16"/>
      <c r="WXW1" s="16"/>
      <c r="WXX1" s="16"/>
      <c r="WXY1" s="16"/>
      <c r="WXZ1" s="16"/>
      <c r="WYA1" s="16"/>
      <c r="WYB1" s="16"/>
      <c r="WYC1" s="16"/>
      <c r="WYD1" s="16"/>
      <c r="WYE1" s="16"/>
      <c r="WYF1" s="16"/>
      <c r="WYG1" s="16"/>
      <c r="WYH1" s="16"/>
      <c r="WYI1" s="16"/>
      <c r="WYJ1" s="16"/>
      <c r="WYK1" s="16"/>
      <c r="WYL1" s="16"/>
      <c r="WYM1" s="16"/>
      <c r="WYN1" s="16"/>
      <c r="WYO1" s="16"/>
      <c r="WYP1" s="16"/>
      <c r="WYQ1" s="16"/>
      <c r="WYR1" s="16"/>
      <c r="WYS1" s="16"/>
      <c r="WYT1" s="16"/>
      <c r="WYU1" s="16"/>
      <c r="WYV1" s="16"/>
      <c r="WYW1" s="16"/>
      <c r="WYX1" s="16"/>
      <c r="WYY1" s="16"/>
      <c r="WYZ1" s="16"/>
      <c r="WZA1" s="16"/>
      <c r="WZB1" s="16"/>
      <c r="WZC1" s="16"/>
      <c r="WZD1" s="16"/>
      <c r="WZE1" s="16"/>
      <c r="WZF1" s="16"/>
      <c r="WZG1" s="16"/>
      <c r="WZH1" s="16"/>
      <c r="WZI1" s="16"/>
      <c r="WZJ1" s="16"/>
      <c r="WZK1" s="16"/>
      <c r="WZL1" s="16"/>
      <c r="WZM1" s="16"/>
      <c r="WZN1" s="16"/>
      <c r="WZO1" s="16"/>
      <c r="WZP1" s="16"/>
      <c r="WZQ1" s="16"/>
      <c r="WZR1" s="16"/>
      <c r="WZS1" s="16"/>
      <c r="WZT1" s="16"/>
      <c r="WZU1" s="16"/>
      <c r="WZV1" s="16"/>
      <c r="WZW1" s="16"/>
      <c r="WZX1" s="16"/>
      <c r="WZY1" s="16"/>
      <c r="WZZ1" s="16"/>
      <c r="XAA1" s="16"/>
      <c r="XAB1" s="16"/>
      <c r="XAC1" s="16"/>
      <c r="XAD1" s="16"/>
      <c r="XAE1" s="16"/>
      <c r="XAF1" s="16"/>
      <c r="XAG1" s="16"/>
      <c r="XAH1" s="16"/>
      <c r="XAI1" s="16"/>
      <c r="XAJ1" s="16"/>
      <c r="XAK1" s="16"/>
      <c r="XAL1" s="16"/>
      <c r="XAM1" s="16"/>
      <c r="XAN1" s="16"/>
      <c r="XAO1" s="16"/>
      <c r="XAP1" s="16"/>
      <c r="XAQ1" s="16"/>
      <c r="XAR1" s="16"/>
      <c r="XAS1" s="16"/>
      <c r="XAT1" s="16"/>
      <c r="XAU1" s="16"/>
      <c r="XAV1" s="16"/>
      <c r="XAW1" s="16"/>
      <c r="XAX1" s="16"/>
      <c r="XAY1" s="16"/>
      <c r="XAZ1" s="16"/>
      <c r="XBA1" s="16"/>
      <c r="XBB1" s="16"/>
      <c r="XBC1" s="16"/>
      <c r="XBD1" s="16"/>
      <c r="XBE1" s="16"/>
      <c r="XBF1" s="16"/>
      <c r="XBG1" s="16"/>
      <c r="XBH1" s="16"/>
      <c r="XBI1" s="16"/>
      <c r="XBJ1" s="16"/>
      <c r="XBK1" s="16"/>
      <c r="XBL1" s="16"/>
      <c r="XBM1" s="16"/>
      <c r="XBN1" s="16"/>
      <c r="XBO1" s="16"/>
      <c r="XBP1" s="16"/>
      <c r="XBQ1" s="16"/>
      <c r="XBR1" s="16"/>
      <c r="XBS1" s="16"/>
      <c r="XBT1" s="16"/>
      <c r="XBU1" s="16"/>
      <c r="XBV1" s="16"/>
      <c r="XBW1" s="16"/>
      <c r="XBX1" s="16"/>
      <c r="XBY1" s="16"/>
      <c r="XBZ1" s="16"/>
      <c r="XCA1" s="16"/>
      <c r="XCB1" s="16"/>
      <c r="XCC1" s="16"/>
      <c r="XCD1" s="16"/>
      <c r="XCE1" s="16"/>
      <c r="XCF1" s="16"/>
      <c r="XCG1" s="16"/>
      <c r="XCH1" s="16"/>
      <c r="XCI1" s="16"/>
      <c r="XCJ1" s="16"/>
      <c r="XCK1" s="16"/>
      <c r="XCL1" s="16"/>
      <c r="XCM1" s="16"/>
      <c r="XCN1" s="16"/>
      <c r="XCO1" s="16"/>
      <c r="XCP1" s="16"/>
      <c r="XCQ1" s="16"/>
      <c r="XCR1" s="16"/>
      <c r="XCS1" s="16"/>
      <c r="XCT1" s="16"/>
      <c r="XCU1" s="16"/>
      <c r="XCV1" s="16"/>
      <c r="XCW1" s="16"/>
      <c r="XCX1" s="16"/>
      <c r="XCY1" s="16"/>
      <c r="XCZ1" s="16"/>
      <c r="XDA1" s="16"/>
      <c r="XDB1" s="16"/>
      <c r="XDC1" s="16"/>
      <c r="XDD1" s="16"/>
      <c r="XDE1" s="16"/>
      <c r="XDF1" s="16"/>
      <c r="XDG1" s="16"/>
      <c r="XDH1" s="16"/>
      <c r="XDI1" s="16"/>
      <c r="XDJ1" s="16"/>
      <c r="XDK1" s="16"/>
      <c r="XDL1" s="16"/>
      <c r="XDM1" s="16"/>
      <c r="XDN1" s="16"/>
      <c r="XDO1" s="16"/>
      <c r="XDP1" s="16"/>
      <c r="XDQ1" s="16"/>
      <c r="XDR1" s="16"/>
      <c r="XDS1" s="16"/>
      <c r="XDT1" s="16"/>
      <c r="XDU1" s="16"/>
      <c r="XDV1" s="16"/>
      <c r="XDW1" s="16"/>
      <c r="XDX1" s="16"/>
      <c r="XDY1" s="16"/>
      <c r="XDZ1" s="16"/>
      <c r="XEA1" s="16"/>
      <c r="XEB1" s="16"/>
      <c r="XEC1" s="16"/>
      <c r="XED1" s="16"/>
      <c r="XEE1" s="16"/>
      <c r="XEF1" s="16"/>
      <c r="XEG1" s="16"/>
      <c r="XEH1" s="16"/>
      <c r="XEI1" s="16"/>
      <c r="XEJ1" s="16"/>
      <c r="XEK1" s="16"/>
      <c r="XEL1" s="16"/>
      <c r="XEM1" s="16"/>
      <c r="XEN1" s="16"/>
    </row>
    <row r="2" ht="54.75" customHeight="1" spans="1:5">
      <c r="A2" s="186" t="s">
        <v>745</v>
      </c>
      <c r="B2" s="186"/>
      <c r="C2" s="186"/>
      <c r="D2" s="186"/>
      <c r="E2" s="186"/>
    </row>
    <row r="3" ht="21" customHeight="1" spans="1:5">
      <c r="A3" s="187"/>
      <c r="B3" s="187"/>
      <c r="C3" s="187"/>
      <c r="D3" s="187"/>
      <c r="E3" s="188" t="s">
        <v>56</v>
      </c>
    </row>
    <row r="4" ht="24" customHeight="1" spans="1:5">
      <c r="A4" s="189" t="s">
        <v>746</v>
      </c>
      <c r="B4" s="189" t="s">
        <v>747</v>
      </c>
      <c r="C4" s="189" t="s">
        <v>748</v>
      </c>
      <c r="D4" s="189" t="s">
        <v>749</v>
      </c>
      <c r="E4" s="189" t="s">
        <v>750</v>
      </c>
    </row>
    <row r="5" ht="24" customHeight="1" spans="1:5">
      <c r="A5" s="190" t="s">
        <v>751</v>
      </c>
      <c r="B5" s="191">
        <v>0</v>
      </c>
      <c r="C5" s="191">
        <v>0</v>
      </c>
      <c r="D5" s="191">
        <v>0</v>
      </c>
      <c r="E5" s="191">
        <v>0</v>
      </c>
    </row>
    <row r="6" ht="24" customHeight="1" spans="1:5">
      <c r="A6" s="190" t="s">
        <v>751</v>
      </c>
      <c r="B6" s="191">
        <v>0</v>
      </c>
      <c r="C6" s="191">
        <v>0</v>
      </c>
      <c r="D6" s="191">
        <v>0</v>
      </c>
      <c r="E6" s="191">
        <v>0</v>
      </c>
    </row>
    <row r="7" ht="24" customHeight="1" spans="1:5">
      <c r="A7" s="190" t="s">
        <v>751</v>
      </c>
      <c r="B7" s="191">
        <v>0</v>
      </c>
      <c r="C7" s="191">
        <v>0</v>
      </c>
      <c r="D7" s="191">
        <v>0</v>
      </c>
      <c r="E7" s="191">
        <v>0</v>
      </c>
    </row>
    <row r="8" ht="24" customHeight="1" spans="1:5">
      <c r="A8" s="190" t="s">
        <v>751</v>
      </c>
      <c r="B8" s="191">
        <v>0</v>
      </c>
      <c r="C8" s="191">
        <v>0</v>
      </c>
      <c r="D8" s="191">
        <v>0</v>
      </c>
      <c r="E8" s="191">
        <v>0</v>
      </c>
    </row>
    <row r="9" ht="24" customHeight="1" spans="1:5">
      <c r="A9" s="190" t="s">
        <v>751</v>
      </c>
      <c r="B9" s="191">
        <v>0</v>
      </c>
      <c r="C9" s="191">
        <v>0</v>
      </c>
      <c r="D9" s="191">
        <v>0</v>
      </c>
      <c r="E9" s="191">
        <v>0</v>
      </c>
    </row>
    <row r="10" ht="24" customHeight="1" spans="1:5">
      <c r="A10" s="190" t="s">
        <v>751</v>
      </c>
      <c r="B10" s="191">
        <v>0</v>
      </c>
      <c r="C10" s="191">
        <v>0</v>
      </c>
      <c r="D10" s="191">
        <v>0</v>
      </c>
      <c r="E10" s="191">
        <v>0</v>
      </c>
    </row>
    <row r="11" ht="24" customHeight="1" spans="1:5">
      <c r="A11" s="190" t="s">
        <v>751</v>
      </c>
      <c r="B11" s="191">
        <v>0</v>
      </c>
      <c r="C11" s="191">
        <v>0</v>
      </c>
      <c r="D11" s="191">
        <v>0</v>
      </c>
      <c r="E11" s="191">
        <v>0</v>
      </c>
    </row>
    <row r="12" ht="24" customHeight="1" spans="1:5">
      <c r="A12" s="190" t="s">
        <v>751</v>
      </c>
      <c r="B12" s="191">
        <v>0</v>
      </c>
      <c r="C12" s="191">
        <v>0</v>
      </c>
      <c r="D12" s="191">
        <v>0</v>
      </c>
      <c r="E12" s="191">
        <v>0</v>
      </c>
    </row>
    <row r="13" ht="24" customHeight="1" spans="1:5">
      <c r="A13" s="190" t="s">
        <v>751</v>
      </c>
      <c r="B13" s="191">
        <v>0</v>
      </c>
      <c r="C13" s="191">
        <v>0</v>
      </c>
      <c r="D13" s="191">
        <v>0</v>
      </c>
      <c r="E13" s="191">
        <v>0</v>
      </c>
    </row>
    <row r="14" ht="24" customHeight="1" spans="1:5">
      <c r="A14" s="190" t="s">
        <v>751</v>
      </c>
      <c r="B14" s="191">
        <v>0</v>
      </c>
      <c r="C14" s="191">
        <v>0</v>
      </c>
      <c r="D14" s="191">
        <v>0</v>
      </c>
      <c r="E14" s="191">
        <v>0</v>
      </c>
    </row>
    <row r="15" ht="24" customHeight="1" spans="1:5">
      <c r="A15" s="190" t="s">
        <v>752</v>
      </c>
      <c r="B15" s="191">
        <v>0</v>
      </c>
      <c r="C15" s="191">
        <v>0</v>
      </c>
      <c r="D15" s="191">
        <v>0</v>
      </c>
      <c r="E15" s="191">
        <v>0</v>
      </c>
    </row>
    <row r="16" ht="24" customHeight="1" spans="1:5">
      <c r="A16" s="189" t="s">
        <v>643</v>
      </c>
      <c r="B16" s="191">
        <v>0</v>
      </c>
      <c r="C16" s="191">
        <v>0</v>
      </c>
      <c r="D16" s="191">
        <v>0</v>
      </c>
      <c r="E16" s="191">
        <v>0</v>
      </c>
    </row>
    <row r="17" ht="39" customHeight="1" spans="1:5">
      <c r="A17" s="192" t="s">
        <v>753</v>
      </c>
      <c r="B17" s="192"/>
      <c r="C17" s="192"/>
      <c r="D17" s="192"/>
      <c r="E17" s="192"/>
    </row>
  </sheetData>
  <mergeCells count="2">
    <mergeCell ref="A2:E2"/>
    <mergeCell ref="A17:E17"/>
  </mergeCells>
  <printOptions horizontalCentered="1"/>
  <pageMargins left="0.393055555555556" right="0.393055555555556" top="0.590277777777778" bottom="0.393055555555556" header="0.313888888888889" footer="0.313888888888889"/>
  <pageSetup paperSize="9" firstPageNumber="25" orientation="portrait" useFirstPageNumber="1"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封面</vt: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附表1-19</vt:lpstr>
      <vt:lpstr>附表1-20</vt:lpstr>
      <vt:lpstr>附表1-21</vt:lpstr>
      <vt:lpstr>附表1-22</vt:lpstr>
      <vt:lpstr>附表1-23</vt:lpstr>
      <vt:lpstr>附表2-1</vt:lpstr>
      <vt:lpstr>附表2-2</vt:lpstr>
      <vt:lpstr>附表2-3</vt:lpstr>
      <vt:lpstr>附表2-4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lenovo</cp:lastModifiedBy>
  <dcterms:created xsi:type="dcterms:W3CDTF">2008-01-10T09:59:00Z</dcterms:created>
  <cp:lastPrinted>2018-01-19T08:43:00Z</cp:lastPrinted>
  <dcterms:modified xsi:type="dcterms:W3CDTF">2025-03-05T09:36:21Z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KSOReadingLayout">
    <vt:bool>true</vt:bool>
  </property>
</Properties>
</file>